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fabriziodesposito/Desktop/"/>
    </mc:Choice>
  </mc:AlternateContent>
  <xr:revisionPtr revIDLastSave="0" documentId="13_ncr:1_{CA33BBC2-F54A-964D-AA09-A514AE909CA2}" xr6:coauthVersionLast="47" xr6:coauthVersionMax="47" xr10:uidLastSave="{00000000-0000-0000-0000-000000000000}"/>
  <bookViews>
    <workbookView xWindow="32120" yWindow="920" windowWidth="26520" windowHeight="16760" xr2:uid="{EE12A75D-C751-884D-850C-0D5C84A28ECE}"/>
  </bookViews>
  <sheets>
    <sheet name="Timeline" sheetId="1" r:id="rId1"/>
    <sheet name="Budget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" l="1"/>
  <c r="I5" i="2" s="1"/>
  <c r="J3" i="2"/>
  <c r="J5" i="2" s="1"/>
  <c r="K3" i="2"/>
  <c r="K5" i="2" s="1"/>
  <c r="L3" i="2"/>
  <c r="L2" i="2"/>
  <c r="I4" i="2"/>
  <c r="J4" i="2"/>
  <c r="K4" i="2"/>
  <c r="I2" i="2"/>
  <c r="J2" i="2"/>
  <c r="K2" i="2"/>
  <c r="F115" i="2"/>
  <c r="F114" i="2"/>
  <c r="F113" i="2"/>
  <c r="F112" i="2"/>
  <c r="F111" i="2"/>
  <c r="F110" i="2"/>
  <c r="E109" i="2"/>
  <c r="D109" i="2"/>
  <c r="C109" i="2"/>
  <c r="F90" i="2"/>
  <c r="F89" i="2"/>
  <c r="F88" i="2"/>
  <c r="F87" i="2"/>
  <c r="F86" i="2"/>
  <c r="F85" i="2"/>
  <c r="E84" i="2"/>
  <c r="D84" i="2"/>
  <c r="C84" i="2"/>
  <c r="F83" i="2"/>
  <c r="F82" i="2"/>
  <c r="F81" i="2"/>
  <c r="F80" i="2"/>
  <c r="F79" i="2"/>
  <c r="F78" i="2"/>
  <c r="E77" i="2"/>
  <c r="D77" i="2"/>
  <c r="C77" i="2"/>
  <c r="F76" i="2"/>
  <c r="F75" i="2"/>
  <c r="F74" i="2"/>
  <c r="F73" i="2"/>
  <c r="F72" i="2"/>
  <c r="F71" i="2"/>
  <c r="E70" i="2"/>
  <c r="D70" i="2"/>
  <c r="C70" i="2"/>
  <c r="F69" i="2"/>
  <c r="F68" i="2"/>
  <c r="F67" i="2"/>
  <c r="F66" i="2"/>
  <c r="E65" i="2"/>
  <c r="D65" i="2"/>
  <c r="C65" i="2"/>
  <c r="F64" i="2"/>
  <c r="F63" i="2"/>
  <c r="F62" i="2"/>
  <c r="F61" i="2"/>
  <c r="E60" i="2"/>
  <c r="D60" i="2"/>
  <c r="C60" i="2"/>
  <c r="D26" i="2"/>
  <c r="E26" i="2"/>
  <c r="C26" i="2"/>
  <c r="F27" i="2"/>
  <c r="F28" i="2"/>
  <c r="E98" i="2"/>
  <c r="C98" i="2"/>
  <c r="D100" i="2"/>
  <c r="F100" i="2" s="1"/>
  <c r="D101" i="2"/>
  <c r="F101" i="2" s="1"/>
  <c r="D99" i="2"/>
  <c r="D142" i="2"/>
  <c r="E142" i="2"/>
  <c r="C142" i="2"/>
  <c r="F144" i="2"/>
  <c r="F145" i="2"/>
  <c r="F146" i="2"/>
  <c r="F147" i="2"/>
  <c r="F148" i="2"/>
  <c r="F143" i="2"/>
  <c r="F138" i="2"/>
  <c r="F139" i="2"/>
  <c r="F140" i="2"/>
  <c r="F141" i="2"/>
  <c r="F137" i="2"/>
  <c r="D136" i="2"/>
  <c r="E136" i="2"/>
  <c r="C136" i="2"/>
  <c r="F132" i="2"/>
  <c r="F133" i="2"/>
  <c r="F134" i="2"/>
  <c r="F135" i="2"/>
  <c r="F131" i="2"/>
  <c r="D130" i="2"/>
  <c r="E130" i="2"/>
  <c r="C130" i="2"/>
  <c r="F125" i="2"/>
  <c r="F126" i="2"/>
  <c r="F127" i="2"/>
  <c r="F128" i="2"/>
  <c r="F129" i="2"/>
  <c r="F124" i="2"/>
  <c r="D123" i="2"/>
  <c r="E123" i="2"/>
  <c r="C123" i="2"/>
  <c r="D116" i="2"/>
  <c r="E116" i="2"/>
  <c r="C116" i="2"/>
  <c r="F118" i="2"/>
  <c r="F119" i="2"/>
  <c r="F120" i="2"/>
  <c r="F121" i="2"/>
  <c r="F122" i="2"/>
  <c r="F117" i="2"/>
  <c r="D102" i="2"/>
  <c r="E102" i="2"/>
  <c r="C102" i="2"/>
  <c r="F104" i="2"/>
  <c r="F105" i="2"/>
  <c r="F106" i="2"/>
  <c r="F107" i="2"/>
  <c r="F108" i="2"/>
  <c r="F103" i="2"/>
  <c r="D91" i="2"/>
  <c r="E91" i="2"/>
  <c r="C91" i="2"/>
  <c r="F93" i="2"/>
  <c r="F94" i="2"/>
  <c r="F95" i="2"/>
  <c r="F96" i="2"/>
  <c r="F97" i="2"/>
  <c r="F92" i="2"/>
  <c r="F59" i="2"/>
  <c r="F58" i="2"/>
  <c r="F57" i="2"/>
  <c r="F56" i="2"/>
  <c r="F55" i="2"/>
  <c r="D54" i="2"/>
  <c r="E54" i="2"/>
  <c r="C54" i="2"/>
  <c r="F53" i="2"/>
  <c r="F52" i="2"/>
  <c r="F51" i="2"/>
  <c r="F50" i="2"/>
  <c r="F49" i="2"/>
  <c r="F48" i="2"/>
  <c r="E47" i="2"/>
  <c r="D47" i="2"/>
  <c r="C47" i="2"/>
  <c r="F43" i="2"/>
  <c r="F44" i="2"/>
  <c r="F45" i="2"/>
  <c r="F46" i="2"/>
  <c r="F41" i="2"/>
  <c r="F42" i="2"/>
  <c r="E40" i="2"/>
  <c r="D40" i="2"/>
  <c r="C40" i="2"/>
  <c r="D34" i="2"/>
  <c r="E34" i="2"/>
  <c r="C34" i="2"/>
  <c r="F36" i="2"/>
  <c r="F37" i="2"/>
  <c r="F38" i="2"/>
  <c r="F39" i="2"/>
  <c r="F35" i="2"/>
  <c r="F30" i="2"/>
  <c r="F31" i="2"/>
  <c r="F32" i="2"/>
  <c r="F33" i="2"/>
  <c r="F29" i="2"/>
  <c r="F22" i="2"/>
  <c r="F23" i="2"/>
  <c r="F24" i="2"/>
  <c r="F25" i="2"/>
  <c r="F21" i="2"/>
  <c r="D20" i="2"/>
  <c r="E20" i="2"/>
  <c r="C20" i="2"/>
  <c r="F15" i="2"/>
  <c r="F16" i="2"/>
  <c r="F17" i="2"/>
  <c r="F18" i="2"/>
  <c r="F19" i="2"/>
  <c r="F14" i="2"/>
  <c r="D13" i="2"/>
  <c r="E13" i="2"/>
  <c r="C13" i="2"/>
  <c r="F9" i="2"/>
  <c r="F10" i="2"/>
  <c r="F11" i="2"/>
  <c r="F12" i="2"/>
  <c r="D8" i="2"/>
  <c r="E8" i="2"/>
  <c r="C8" i="2"/>
  <c r="F7" i="2"/>
  <c r="F6" i="2"/>
  <c r="F5" i="2"/>
  <c r="F4" i="2"/>
  <c r="F3" i="2"/>
  <c r="E2" i="2"/>
  <c r="D2" i="2"/>
  <c r="C2" i="2"/>
  <c r="F84" i="2" l="1"/>
  <c r="F109" i="2"/>
  <c r="L4" i="2" s="1"/>
  <c r="F70" i="2"/>
  <c r="F77" i="2"/>
  <c r="F65" i="2"/>
  <c r="F60" i="2"/>
  <c r="F26" i="2"/>
  <c r="F102" i="2"/>
  <c r="D98" i="2"/>
  <c r="F91" i="2"/>
  <c r="F99" i="2"/>
  <c r="F98" i="2" s="1"/>
  <c r="F34" i="2"/>
  <c r="F47" i="2"/>
  <c r="F142" i="2"/>
  <c r="F54" i="2"/>
  <c r="F116" i="2"/>
  <c r="F130" i="2"/>
  <c r="F8" i="2"/>
  <c r="F136" i="2"/>
  <c r="F123" i="2"/>
  <c r="F40" i="2"/>
  <c r="F20" i="2"/>
  <c r="F13" i="2"/>
  <c r="F2" i="2"/>
  <c r="L5" i="2" l="1"/>
</calcChain>
</file>

<file path=xl/sharedStrings.xml><?xml version="1.0" encoding="utf-8"?>
<sst xmlns="http://schemas.openxmlformats.org/spreadsheetml/2006/main" count="218" uniqueCount="177">
  <si>
    <t>HSS Block</t>
  </si>
  <si>
    <t>Activity</t>
  </si>
  <si>
    <t>Governance and Leadership</t>
  </si>
  <si>
    <t>Q1</t>
  </si>
  <si>
    <t>Advocate for DR inclusion in national health policy</t>
  </si>
  <si>
    <t>Develop comprehensive DR program guidelines</t>
  </si>
  <si>
    <t>Health Financing</t>
  </si>
  <si>
    <t>Lobby for DR budget allocations at national level</t>
  </si>
  <si>
    <t>Establish partnerships with private sector</t>
  </si>
  <si>
    <t>Health Workforce</t>
  </si>
  <si>
    <t>Create DR screening and referral training modules</t>
  </si>
  <si>
    <t>Health Information Systems</t>
  </si>
  <si>
    <t>Set up DR data collection and reporting systems</t>
  </si>
  <si>
    <t>Incorporate DR metrics into national health records</t>
  </si>
  <si>
    <t>Service Delivery</t>
  </si>
  <si>
    <t>Establish DR screening units at NCD clinics</t>
  </si>
  <si>
    <t>Launch mobile health units for DR screening</t>
  </si>
  <si>
    <t>Q4</t>
  </si>
  <si>
    <t>Medicines and Technology</t>
  </si>
  <si>
    <t>Procure diagnostic equipment for clinics</t>
  </si>
  <si>
    <t>Pilot telemedicine tools for rural DR care</t>
  </si>
  <si>
    <t>Community Engagement</t>
  </si>
  <si>
    <t>Design and distribute DR education materials</t>
  </si>
  <si>
    <t>Organize community sessions on DR prevention</t>
  </si>
  <si>
    <t>Monitoring and Evaluation</t>
  </si>
  <si>
    <t>Conduct midterm evaluation</t>
  </si>
  <si>
    <t>Final project evaluation and reporting</t>
  </si>
  <si>
    <t>Publish project outcomes report</t>
  </si>
  <si>
    <t>Q2</t>
  </si>
  <si>
    <t>Q3</t>
  </si>
  <si>
    <t>YEAR 1</t>
  </si>
  <si>
    <t>YEAR 2</t>
  </si>
  <si>
    <t>YEAR 3</t>
  </si>
  <si>
    <t>Train CHWs and others in early detection, referral and treatment of DR</t>
  </si>
  <si>
    <t>Collect data on DR indicators</t>
  </si>
  <si>
    <t>Perform DR screening in clinics</t>
  </si>
  <si>
    <t>Establish referral systems</t>
  </si>
  <si>
    <t>Expand effective delivery of DR treatment</t>
  </si>
  <si>
    <t>Advocate for consistent access to essential DR supplies</t>
  </si>
  <si>
    <t>Establish collaborative efforts with tech developers</t>
  </si>
  <si>
    <t>Steering committee formation and meetings</t>
  </si>
  <si>
    <t>Development of DR guidelines and policy materials</t>
  </si>
  <si>
    <t>National &amp; provincial funding advocacy</t>
  </si>
  <si>
    <t>Partnership development with private sector</t>
  </si>
  <si>
    <t>Healthcare provider training on DR</t>
  </si>
  <si>
    <t>Steering Committee Setup</t>
  </si>
  <si>
    <t>Monthly Online Meetings</t>
  </si>
  <si>
    <t>Quarterly Online Meetings</t>
  </si>
  <si>
    <t>In-Person Meetings</t>
  </si>
  <si>
    <t>Ongoing Meeting Support</t>
  </si>
  <si>
    <t>Form multisectoral steering committee and hold regular meetings</t>
  </si>
  <si>
    <t>Stakeholder Engagement Meetings</t>
  </si>
  <si>
    <t>Workshops with Policy Influencers</t>
  </si>
  <si>
    <t>Media and Public Awareness Campaign</t>
  </si>
  <si>
    <t>Legislative Briefings and Follow-Up</t>
  </si>
  <si>
    <t>Initial Research and Proposal Development</t>
  </si>
  <si>
    <t>Stakeholder Meetings</t>
  </si>
  <si>
    <t>Multi-Stakeholder Roundtables</t>
  </si>
  <si>
    <t>Public Advocacy and Media Outreach</t>
  </si>
  <si>
    <t>Policy Briefing Sessions</t>
  </si>
  <si>
    <t>Final Follow-Ups and Documentation</t>
  </si>
  <si>
    <t>Private Sector Mapping and Outreach Strategy</t>
  </si>
  <si>
    <t>Initial Meetings with Prospective Partners</t>
  </si>
  <si>
    <t>Private Sector Engagement Workshop</t>
  </si>
  <si>
    <t>Formalize Partnerships and Draft Agreements</t>
  </si>
  <si>
    <t>Kick-Off and Joint Planning Sessions</t>
  </si>
  <si>
    <t>TOTAL (USD)</t>
  </si>
  <si>
    <t>YEAR 1 (USD)</t>
  </si>
  <si>
    <t>YEAR 2 (USD)</t>
  </si>
  <si>
    <t>YEAR 3 (USD)</t>
  </si>
  <si>
    <t>Curriculum Design and Needs Assessment</t>
  </si>
  <si>
    <t>Module Content Development</t>
  </si>
  <si>
    <t>Video and Multimedia Production</t>
  </si>
  <si>
    <t>Translation and Localization</t>
  </si>
  <si>
    <t>Pilot Testing and Module Review</t>
  </si>
  <si>
    <t>Training Session Planning and Coordination</t>
  </si>
  <si>
    <t>Training Materials Production</t>
  </si>
  <si>
    <t>Facilitator Fees and Session Delivery</t>
  </si>
  <si>
    <t>Participant Stipends and Travel Subsidies</t>
  </si>
  <si>
    <t>HSS BLOCK</t>
  </si>
  <si>
    <t>ACTIVITY</t>
  </si>
  <si>
    <t>System Design and Requirements Assessment</t>
  </si>
  <si>
    <t>Software Development and Customization</t>
  </si>
  <si>
    <t>Hardware Procurement and Installation</t>
  </si>
  <si>
    <t>Staff Training and Capacity Building</t>
  </si>
  <si>
    <t>Pilot Testing and Initial Data Collection</t>
  </si>
  <si>
    <t>Monitoring, Support, and Final Adjustments</t>
  </si>
  <si>
    <t>Define DR Metrics and Integration Requirements</t>
  </si>
  <si>
    <t>System Development and Software Integration</t>
  </si>
  <si>
    <t>Data Security and Privacy Compliance</t>
  </si>
  <si>
    <t>Training for Health Information Management Staff</t>
  </si>
  <si>
    <t>Preparation and Coordination</t>
  </si>
  <si>
    <t>Training on Data Collection Procedures</t>
  </si>
  <si>
    <t>Data Collection from Health Facilities</t>
  </si>
  <si>
    <t>Data Quality Assurance and Validation</t>
  </si>
  <si>
    <t>Data Analysis and Initial Reporting</t>
  </si>
  <si>
    <t>Advocate for consistent access to essentuial DR supplies</t>
  </si>
  <si>
    <t>Stakeholder Engagement and Needs Assessment</t>
  </si>
  <si>
    <t>Develop Advocacy Materials</t>
  </si>
  <si>
    <t>Awareness and Media Campaign</t>
  </si>
  <si>
    <t>Policy Advocacy Meetings and Roundtables</t>
  </si>
  <si>
    <t>Supply Chain Engagement and Strategy Development</t>
  </si>
  <si>
    <t>Identify and Engage Potential Tech Partners</t>
  </si>
  <si>
    <t>Define Project Goals and Technology Needs</t>
  </si>
  <si>
    <t>Prototype Development and Demonstration</t>
  </si>
  <si>
    <t>Legal and Financial Agreement Development</t>
  </si>
  <si>
    <t>Training and Capacity Building for Tech Integration</t>
  </si>
  <si>
    <t>Monitoring, Feedback, and Adjustments</t>
  </si>
  <si>
    <t>Content Development and Research</t>
  </si>
  <si>
    <t>Design and Layout of Education Materials</t>
  </si>
  <si>
    <t>Printing and Production of Materials</t>
  </si>
  <si>
    <t>Distribution of Educational Materials</t>
  </si>
  <si>
    <t>Digital Outreach and Social Media Campaign</t>
  </si>
  <si>
    <t>Evaluation and Feedback Collection</t>
  </si>
  <si>
    <t>Planning and Coordination</t>
  </si>
  <si>
    <t>Local Partnerships and Community Outreach</t>
  </si>
  <si>
    <t>Content Preparation and Translation</t>
  </si>
  <si>
    <t>Community Session Delivery</t>
  </si>
  <si>
    <t>Post-Session Follow-Up and Support Materials</t>
  </si>
  <si>
    <t>Evaluation Planning and Framework Development</t>
  </si>
  <si>
    <t>Data Collection from Project Sites and Stakeholders</t>
  </si>
  <si>
    <t>Data Analysis and Interpretation</t>
  </si>
  <si>
    <t>Report Writing and Recommendations</t>
  </si>
  <si>
    <t>Dissemination of Findings and Follow-Up</t>
  </si>
  <si>
    <t>Mid-term evaluation</t>
  </si>
  <si>
    <t>Evaluation Framework and Planning</t>
  </si>
  <si>
    <t>Comprehensive Data Analysis and Interpretation</t>
  </si>
  <si>
    <t>Final Report Writing and Documentation of Lessons Learned</t>
  </si>
  <si>
    <t>Dissemination of Findings and Stakeholder Workshop</t>
  </si>
  <si>
    <t>Publish and disseminate project outcomes report</t>
  </si>
  <si>
    <t>Final project evaluation</t>
  </si>
  <si>
    <t>Final Report Editing and Formatting</t>
  </si>
  <si>
    <t>Printing and Production of Physical Copies</t>
  </si>
  <si>
    <t>Digital Publication and Online Distribution</t>
  </si>
  <si>
    <t>Dissemination Event or Webinar</t>
  </si>
  <si>
    <t>Media Outreach and Press Release</t>
  </si>
  <si>
    <t>Monitoring Report Reach and Impact</t>
  </si>
  <si>
    <t>ADVOCACY COSTS TOTAL</t>
  </si>
  <si>
    <t>SERVICE DELIVERY COSTS TOTAL</t>
  </si>
  <si>
    <t>Site Assessment and Planning</t>
  </si>
  <si>
    <t>Procurement of Screening Equipment</t>
  </si>
  <si>
    <t>Procurement of Additional Supplies</t>
  </si>
  <si>
    <t>Delivery and Installation of Equipment</t>
  </si>
  <si>
    <t>Training of Clinic Staff</t>
  </si>
  <si>
    <t>Pilot Testing and Quality Assurance</t>
  </si>
  <si>
    <t>Ongoing Support and Maintenance Setup</t>
  </si>
  <si>
    <t>Referral Pathway Mapping and Needs Assessment</t>
  </si>
  <si>
    <t>Development of Referral Protocols and Guidelines</t>
  </si>
  <si>
    <t>Implementation of Referral Tracking System</t>
  </si>
  <si>
    <t>Training for Healthcare Providers</t>
  </si>
  <si>
    <t>Monitoring and Support for System Rollout</t>
  </si>
  <si>
    <t>Operational Supplies and Consumables</t>
  </si>
  <si>
    <t>Community Awareness and Patient Outreach</t>
  </si>
  <si>
    <t>Patient Flow and Appointment Coordination</t>
  </si>
  <si>
    <t>Staffing Support and Screening Personnel Stipends</t>
  </si>
  <si>
    <t>Data Collection and Referral Tracking</t>
  </si>
  <si>
    <t>Quality Assurance and Compliance Monitoring</t>
  </si>
  <si>
    <t>Vehicle Acquisition and Outfitting</t>
  </si>
  <si>
    <t>Screening Equipment and Supplies</t>
  </si>
  <si>
    <t>Staffing and Training</t>
  </si>
  <si>
    <t>Community Outreach and Patient Mobilization</t>
  </si>
  <si>
    <t>Operational Costs for Mobile Units</t>
  </si>
  <si>
    <t>Data Collection and Quality Assurance</t>
  </si>
  <si>
    <t>Needs Assessment and Treatment Capacity Planning</t>
  </si>
  <si>
    <t>Procurement of Treatment Supplies and Equipment</t>
  </si>
  <si>
    <t>Specialized Training for Healthcare Providers</t>
  </si>
  <si>
    <t>Patient Outreach and Treatment Awareness</t>
  </si>
  <si>
    <t>Patient Subsidies and Financial Support</t>
  </si>
  <si>
    <t>Monitoring, Evaluation, and Quality Assurance</t>
  </si>
  <si>
    <t>Needs Assessment and Technology Selection</t>
  </si>
  <si>
    <t>Procurement of Telemedicine Equipment and Software</t>
  </si>
  <si>
    <t>Infrastructure Setup and Connectivity</t>
  </si>
  <si>
    <t>Training for Healthcare Providers and Staff</t>
  </si>
  <si>
    <t>Pilot Operation and Data Collection</t>
  </si>
  <si>
    <t>Monitoring, Evaluation, and Reporting</t>
  </si>
  <si>
    <t>TECHNOLOGY PILOT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</si>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</sst>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2" tint="-0.499984740745262"/>
      <name val="Aptos Narrow"/>
      <family val="2"/>
      <scheme val="minor"/>
    </font>
    <font>
      <i/>
      <sz val="12"/>
      <color theme="2" tint="-0.499984740745262"/>
      <name val="Aptos Narrow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  <font>
      <b/>
      <i/>
      <sz val="12"/>
      <color theme="2" tint="-0.499984740745262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6" fillId="0" borderId="0" xfId="0" applyFont="1"/>
    <xf numFmtId="0" fontId="0" fillId="0" borderId="2" xfId="0" applyBorder="1" applyAlignment="1">
      <alignment horizontal="left" vertical="top"/>
    </xf>
    <xf numFmtId="44" fontId="0" fillId="0" borderId="0" xfId="1" applyFont="1" applyBorder="1"/>
    <xf numFmtId="44" fontId="0" fillId="0" borderId="6" xfId="1" applyFont="1" applyBorder="1"/>
    <xf numFmtId="44" fontId="0" fillId="0" borderId="8" xfId="1" applyFont="1" applyBorder="1"/>
    <xf numFmtId="0" fontId="0" fillId="0" borderId="5" xfId="0" applyBorder="1"/>
    <xf numFmtId="0" fontId="0" fillId="0" borderId="7" xfId="0" applyBorder="1"/>
    <xf numFmtId="0" fontId="6" fillId="0" borderId="5" xfId="0" applyFont="1" applyBorder="1"/>
    <xf numFmtId="0" fontId="6" fillId="0" borderId="7" xfId="0" applyFont="1" applyBorder="1"/>
    <xf numFmtId="0" fontId="5" fillId="0" borderId="10" xfId="0" applyFont="1" applyBorder="1"/>
    <xf numFmtId="44" fontId="5" fillId="0" borderId="11" xfId="1" applyFont="1" applyBorder="1"/>
    <xf numFmtId="44" fontId="5" fillId="0" borderId="12" xfId="1" applyFont="1" applyBorder="1"/>
    <xf numFmtId="44" fontId="5" fillId="0" borderId="11" xfId="0" applyNumberFormat="1" applyFont="1" applyBorder="1"/>
    <xf numFmtId="0" fontId="5" fillId="0" borderId="11" xfId="0" applyFont="1" applyBorder="1" applyAlignment="1"/>
    <xf numFmtId="0" fontId="5" fillId="0" borderId="1" xfId="0" applyFont="1" applyBorder="1"/>
    <xf numFmtId="0" fontId="5" fillId="0" borderId="10" xfId="0" applyFont="1" applyBorder="1" applyAlignment="1"/>
    <xf numFmtId="0" fontId="5" fillId="0" borderId="1" xfId="0" applyFont="1" applyBorder="1" applyAlignment="1"/>
    <xf numFmtId="44" fontId="5" fillId="0" borderId="1" xfId="1" applyFont="1" applyBorder="1"/>
    <xf numFmtId="44" fontId="0" fillId="0" borderId="13" xfId="1" applyFont="1" applyBorder="1"/>
    <xf numFmtId="44" fontId="0" fillId="0" borderId="14" xfId="1" applyFont="1" applyBorder="1"/>
    <xf numFmtId="44" fontId="5" fillId="0" borderId="1" xfId="0" applyNumberFormat="1" applyFont="1" applyBorder="1"/>
    <xf numFmtId="44" fontId="0" fillId="0" borderId="3" xfId="1" applyFont="1" applyBorder="1"/>
    <xf numFmtId="44" fontId="0" fillId="0" borderId="15" xfId="1" applyFont="1" applyBorder="1"/>
    <xf numFmtId="0" fontId="6" fillId="0" borderId="2" xfId="0" applyFont="1" applyBorder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7" fillId="0" borderId="10" xfId="0" applyFont="1" applyBorder="1"/>
    <xf numFmtId="0" fontId="4" fillId="0" borderId="2" xfId="0" applyFont="1" applyBorder="1"/>
    <xf numFmtId="44" fontId="4" fillId="0" borderId="3" xfId="1" applyFont="1" applyBorder="1"/>
    <xf numFmtId="44" fontId="4" fillId="0" borderId="15" xfId="1" applyFont="1" applyBorder="1"/>
    <xf numFmtId="0" fontId="4" fillId="0" borderId="5" xfId="0" applyFont="1" applyBorder="1"/>
    <xf numFmtId="44" fontId="4" fillId="0" borderId="0" xfId="1" applyFont="1" applyBorder="1"/>
    <xf numFmtId="44" fontId="4" fillId="0" borderId="13" xfId="1" applyFont="1" applyBorder="1"/>
    <xf numFmtId="0" fontId="4" fillId="0" borderId="7" xfId="0" applyFont="1" applyBorder="1"/>
    <xf numFmtId="44" fontId="4" fillId="0" borderId="8" xfId="1" applyFont="1" applyBorder="1"/>
    <xf numFmtId="44" fontId="4" fillId="0" borderId="14" xfId="1" applyFont="1" applyBorder="1"/>
    <xf numFmtId="44" fontId="7" fillId="0" borderId="11" xfId="1" applyFont="1" applyBorder="1"/>
    <xf numFmtId="44" fontId="7" fillId="0" borderId="12" xfId="1" applyFont="1" applyBorder="1"/>
    <xf numFmtId="0" fontId="0" fillId="0" borderId="15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44" fontId="7" fillId="0" borderId="1" xfId="1" applyFont="1" applyBorder="1"/>
    <xf numFmtId="44" fontId="5" fillId="0" borderId="13" xfId="1" applyFont="1" applyBorder="1"/>
    <xf numFmtId="44" fontId="0" fillId="0" borderId="4" xfId="1" applyFont="1" applyBorder="1"/>
    <xf numFmtId="0" fontId="5" fillId="0" borderId="10" xfId="0" applyFont="1" applyFill="1" applyBorder="1"/>
    <xf numFmtId="44" fontId="6" fillId="0" borderId="0" xfId="1" applyFont="1"/>
    <xf numFmtId="44" fontId="4" fillId="0" borderId="5" xfId="1" applyFont="1" applyBorder="1"/>
    <xf numFmtId="44" fontId="4" fillId="0" borderId="7" xfId="1" applyFont="1" applyBorder="1"/>
    <xf numFmtId="44" fontId="7" fillId="0" borderId="10" xfId="1" applyFont="1" applyBorder="1"/>
    <xf numFmtId="44" fontId="4" fillId="0" borderId="6" xfId="1" applyFont="1" applyBorder="1"/>
    <xf numFmtId="44" fontId="4" fillId="0" borderId="9" xfId="1" applyFont="1" applyBorder="1"/>
    <xf numFmtId="44" fontId="4" fillId="0" borderId="4" xfId="1" applyFont="1" applyBorder="1"/>
    <xf numFmtId="44" fontId="4" fillId="0" borderId="2" xfId="1" applyFont="1" applyBorder="1"/>
    <xf numFmtId="0" fontId="3" fillId="0" borderId="6" xfId="0" applyFont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" xfId="0" applyBorder="1"/>
    <xf numFmtId="0" fontId="5" fillId="0" borderId="1" xfId="0" applyFont="1" applyFill="1" applyBorder="1" applyAlignment="1"/>
    <xf numFmtId="44" fontId="0" fillId="0" borderId="1" xfId="0" applyNumberForma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1" xfId="0" applyFont="1" applyBorder="1"/>
    <xf numFmtId="0" fontId="0" fillId="3" borderId="1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F46BE-357F-764F-8E3A-AC9B0156861B}">
  <dimension ref="A1:N26"/>
  <sheetViews>
    <sheetView tabSelected="1" workbookViewId="0">
      <selection activeCell="B30" sqref="B30"/>
    </sheetView>
  </sheetViews>
  <sheetFormatPr baseColWidth="10" defaultRowHeight="16" x14ac:dyDescent="0.2"/>
  <cols>
    <col min="1" max="1" width="23.83203125" style="2" bestFit="1" customWidth="1"/>
    <col min="2" max="2" width="58.6640625" bestFit="1" customWidth="1"/>
    <col min="3" max="3" width="3.5" style="1" customWidth="1"/>
    <col min="4" max="14" width="3.5" style="1" bestFit="1" customWidth="1"/>
  </cols>
  <sheetData>
    <row r="1" spans="1:14" x14ac:dyDescent="0.2">
      <c r="A1" s="64" t="s">
        <v>0</v>
      </c>
      <c r="B1" s="64" t="s">
        <v>1</v>
      </c>
      <c r="C1" s="65" t="s">
        <v>30</v>
      </c>
      <c r="D1" s="65"/>
      <c r="E1" s="65"/>
      <c r="F1" s="65"/>
      <c r="G1" s="65" t="s">
        <v>31</v>
      </c>
      <c r="H1" s="65"/>
      <c r="I1" s="65"/>
      <c r="J1" s="65"/>
      <c r="K1" s="65" t="s">
        <v>32</v>
      </c>
      <c r="L1" s="65"/>
      <c r="M1" s="65"/>
      <c r="N1" s="65"/>
    </row>
    <row r="2" spans="1:14" x14ac:dyDescent="0.2">
      <c r="A2" s="64"/>
      <c r="B2" s="64"/>
      <c r="C2" s="66" t="s">
        <v>3</v>
      </c>
      <c r="D2" s="66" t="s">
        <v>28</v>
      </c>
      <c r="E2" s="66" t="s">
        <v>29</v>
      </c>
      <c r="F2" s="66" t="s">
        <v>17</v>
      </c>
      <c r="G2" s="66" t="s">
        <v>3</v>
      </c>
      <c r="H2" s="66" t="s">
        <v>28</v>
      </c>
      <c r="I2" s="66" t="s">
        <v>29</v>
      </c>
      <c r="J2" s="66" t="s">
        <v>17</v>
      </c>
      <c r="K2" s="66" t="s">
        <v>3</v>
      </c>
      <c r="L2" s="66" t="s">
        <v>28</v>
      </c>
      <c r="M2" s="66" t="s">
        <v>29</v>
      </c>
      <c r="N2" s="66" t="s">
        <v>17</v>
      </c>
    </row>
    <row r="3" spans="1:14" x14ac:dyDescent="0.2">
      <c r="A3" s="67" t="s">
        <v>2</v>
      </c>
      <c r="B3" s="60" t="s">
        <v>50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1:14" x14ac:dyDescent="0.2">
      <c r="A4" s="67"/>
      <c r="B4" s="60" t="s">
        <v>4</v>
      </c>
      <c r="C4" s="66"/>
      <c r="D4" s="68"/>
      <c r="E4" s="68"/>
      <c r="F4" s="68"/>
      <c r="G4" s="66"/>
      <c r="H4" s="66"/>
      <c r="I4" s="66"/>
      <c r="J4" s="66"/>
      <c r="K4" s="66"/>
      <c r="L4" s="66"/>
      <c r="M4" s="66"/>
      <c r="N4" s="66"/>
    </row>
    <row r="5" spans="1:14" x14ac:dyDescent="0.2">
      <c r="A5" s="67"/>
      <c r="B5" s="60" t="s">
        <v>5</v>
      </c>
      <c r="C5" s="66"/>
      <c r="D5" s="68"/>
      <c r="E5" s="68"/>
      <c r="F5" s="68"/>
      <c r="G5" s="68"/>
      <c r="H5" s="66"/>
      <c r="I5" s="66"/>
      <c r="J5" s="66"/>
      <c r="K5" s="66"/>
      <c r="L5" s="66"/>
      <c r="M5" s="66"/>
      <c r="N5" s="66"/>
    </row>
    <row r="6" spans="1:14" x14ac:dyDescent="0.2">
      <c r="A6" s="67" t="s">
        <v>6</v>
      </c>
      <c r="B6" s="60" t="s">
        <v>7</v>
      </c>
      <c r="C6" s="66"/>
      <c r="D6" s="68"/>
      <c r="E6" s="68"/>
      <c r="F6" s="68"/>
      <c r="G6" s="68"/>
      <c r="H6" s="68"/>
      <c r="I6" s="68"/>
      <c r="J6" s="68"/>
      <c r="K6" s="68"/>
      <c r="L6" s="66"/>
      <c r="M6" s="66"/>
      <c r="N6" s="66"/>
    </row>
    <row r="7" spans="1:14" x14ac:dyDescent="0.2">
      <c r="A7" s="67"/>
      <c r="B7" s="60" t="s">
        <v>8</v>
      </c>
      <c r="C7" s="66"/>
      <c r="D7" s="66"/>
      <c r="E7" s="68"/>
      <c r="F7" s="68"/>
      <c r="G7" s="68"/>
      <c r="H7" s="68"/>
      <c r="I7" s="66"/>
      <c r="J7" s="66"/>
      <c r="K7" s="66"/>
      <c r="L7" s="66"/>
      <c r="M7" s="66"/>
      <c r="N7" s="66"/>
    </row>
    <row r="8" spans="1:14" x14ac:dyDescent="0.2">
      <c r="A8" s="67" t="s">
        <v>9</v>
      </c>
      <c r="B8" s="60" t="s">
        <v>10</v>
      </c>
      <c r="C8" s="66"/>
      <c r="D8" s="68"/>
      <c r="E8" s="68"/>
      <c r="F8" s="66"/>
      <c r="G8" s="66"/>
      <c r="H8" s="66"/>
      <c r="I8" s="66"/>
      <c r="J8" s="66"/>
      <c r="K8" s="66"/>
      <c r="L8" s="66"/>
      <c r="M8" s="66"/>
      <c r="N8" s="66"/>
    </row>
    <row r="9" spans="1:14" x14ac:dyDescent="0.2">
      <c r="A9" s="67"/>
      <c r="B9" s="60" t="s">
        <v>33</v>
      </c>
      <c r="C9" s="66"/>
      <c r="D9" s="66"/>
      <c r="E9" s="69"/>
      <c r="F9" s="68"/>
      <c r="G9" s="68"/>
      <c r="H9" s="68"/>
      <c r="I9" s="68"/>
      <c r="J9" s="66"/>
      <c r="K9" s="66"/>
      <c r="L9" s="66"/>
      <c r="M9" s="66"/>
      <c r="N9" s="66"/>
    </row>
    <row r="10" spans="1:14" x14ac:dyDescent="0.2">
      <c r="A10" s="67" t="s">
        <v>11</v>
      </c>
      <c r="B10" s="60" t="s">
        <v>12</v>
      </c>
      <c r="C10" s="66"/>
      <c r="D10" s="66"/>
      <c r="E10" s="68"/>
      <c r="F10" s="68"/>
      <c r="G10" s="68"/>
      <c r="H10" s="68"/>
      <c r="I10" s="66"/>
      <c r="J10" s="66"/>
      <c r="K10" s="66"/>
      <c r="L10" s="66"/>
      <c r="M10" s="66"/>
      <c r="N10" s="66"/>
    </row>
    <row r="11" spans="1:14" x14ac:dyDescent="0.2">
      <c r="A11" s="67"/>
      <c r="B11" s="60" t="s">
        <v>13</v>
      </c>
      <c r="C11" s="66"/>
      <c r="D11" s="66"/>
      <c r="E11" s="66"/>
      <c r="F11" s="66"/>
      <c r="G11" s="68"/>
      <c r="H11" s="68"/>
      <c r="I11" s="68"/>
      <c r="J11" s="68"/>
      <c r="K11" s="66"/>
      <c r="L11" s="66"/>
      <c r="M11" s="66"/>
      <c r="N11" s="66"/>
    </row>
    <row r="12" spans="1:14" x14ac:dyDescent="0.2">
      <c r="A12" s="67"/>
      <c r="B12" s="70" t="s">
        <v>34</v>
      </c>
      <c r="C12" s="66"/>
      <c r="D12" s="66"/>
      <c r="E12" s="66"/>
      <c r="F12" s="66"/>
      <c r="G12" s="69"/>
      <c r="H12" s="69"/>
      <c r="I12" s="71"/>
      <c r="J12" s="71"/>
      <c r="K12" s="71"/>
      <c r="L12" s="71"/>
      <c r="M12" s="66"/>
      <c r="N12" s="66"/>
    </row>
    <row r="13" spans="1:14" x14ac:dyDescent="0.2">
      <c r="A13" s="67" t="s">
        <v>14</v>
      </c>
      <c r="B13" s="70" t="s">
        <v>15</v>
      </c>
      <c r="C13" s="66"/>
      <c r="D13" s="66"/>
      <c r="E13" s="66"/>
      <c r="F13" s="71"/>
      <c r="G13" s="71"/>
      <c r="H13" s="71"/>
      <c r="I13" s="71"/>
      <c r="J13" s="66"/>
      <c r="K13" s="66"/>
      <c r="L13" s="66"/>
      <c r="M13" s="66"/>
      <c r="N13" s="66"/>
    </row>
    <row r="14" spans="1:14" x14ac:dyDescent="0.2">
      <c r="A14" s="67"/>
      <c r="B14" s="70" t="s">
        <v>36</v>
      </c>
      <c r="C14" s="66"/>
      <c r="D14" s="66"/>
      <c r="E14" s="66"/>
      <c r="F14" s="71"/>
      <c r="G14" s="71"/>
      <c r="H14" s="71"/>
      <c r="I14" s="71"/>
      <c r="J14" s="66"/>
      <c r="K14" s="66"/>
      <c r="L14" s="66"/>
      <c r="M14" s="66"/>
      <c r="N14" s="66"/>
    </row>
    <row r="15" spans="1:14" x14ac:dyDescent="0.2">
      <c r="A15" s="67"/>
      <c r="B15" s="70" t="s">
        <v>35</v>
      </c>
      <c r="C15" s="66"/>
      <c r="D15" s="66"/>
      <c r="E15" s="66"/>
      <c r="F15" s="69"/>
      <c r="G15" s="69"/>
      <c r="H15" s="71"/>
      <c r="I15" s="71"/>
      <c r="J15" s="71"/>
      <c r="K15" s="71"/>
      <c r="L15" s="71"/>
      <c r="M15" s="66"/>
      <c r="N15" s="66"/>
    </row>
    <row r="16" spans="1:14" x14ac:dyDescent="0.2">
      <c r="A16" s="67"/>
      <c r="B16" s="70" t="s">
        <v>16</v>
      </c>
      <c r="C16" s="66"/>
      <c r="D16" s="66"/>
      <c r="E16" s="66"/>
      <c r="F16" s="69"/>
      <c r="G16" s="69"/>
      <c r="H16" s="69"/>
      <c r="I16" s="71"/>
      <c r="J16" s="71"/>
      <c r="K16" s="71"/>
      <c r="L16" s="71"/>
      <c r="M16" s="66"/>
      <c r="N16" s="66"/>
    </row>
    <row r="17" spans="1:14" x14ac:dyDescent="0.2">
      <c r="A17" s="67"/>
      <c r="B17" s="70" t="s">
        <v>37</v>
      </c>
      <c r="C17" s="66"/>
      <c r="D17" s="66"/>
      <c r="E17" s="66"/>
      <c r="F17" s="69"/>
      <c r="G17" s="69"/>
      <c r="H17" s="71"/>
      <c r="I17" s="71"/>
      <c r="J17" s="71"/>
      <c r="K17" s="71"/>
      <c r="L17" s="71"/>
      <c r="M17" s="66"/>
      <c r="N17" s="66"/>
    </row>
    <row r="18" spans="1:14" x14ac:dyDescent="0.2">
      <c r="A18" s="67" t="s">
        <v>18</v>
      </c>
      <c r="B18" s="60" t="s">
        <v>38</v>
      </c>
      <c r="C18" s="66"/>
      <c r="D18" s="66"/>
      <c r="E18" s="68"/>
      <c r="F18" s="68"/>
      <c r="G18" s="68"/>
      <c r="H18" s="68"/>
      <c r="I18" s="66"/>
      <c r="J18" s="66"/>
      <c r="K18" s="66"/>
      <c r="L18" s="66"/>
      <c r="M18" s="66"/>
      <c r="N18" s="66"/>
    </row>
    <row r="19" spans="1:14" x14ac:dyDescent="0.2">
      <c r="A19" s="67"/>
      <c r="B19" s="70" t="s">
        <v>19</v>
      </c>
      <c r="C19" s="66"/>
      <c r="D19" s="66"/>
      <c r="E19" s="69"/>
      <c r="F19" s="69"/>
      <c r="G19" s="71"/>
      <c r="H19" s="71"/>
      <c r="I19" s="71"/>
      <c r="J19" s="71"/>
      <c r="K19" s="66"/>
      <c r="L19" s="66"/>
      <c r="M19" s="66"/>
      <c r="N19" s="66"/>
    </row>
    <row r="20" spans="1:14" x14ac:dyDescent="0.2">
      <c r="A20" s="67"/>
      <c r="B20" s="60" t="s">
        <v>39</v>
      </c>
      <c r="C20" s="66"/>
      <c r="D20" s="66"/>
      <c r="E20" s="69"/>
      <c r="F20" s="69"/>
      <c r="G20" s="68"/>
      <c r="H20" s="68"/>
      <c r="I20" s="68"/>
      <c r="J20" s="68"/>
      <c r="K20" s="66"/>
      <c r="L20" s="66"/>
      <c r="M20" s="66"/>
      <c r="N20" s="66"/>
    </row>
    <row r="21" spans="1:14" x14ac:dyDescent="0.2">
      <c r="A21" s="67"/>
      <c r="B21" s="70" t="s">
        <v>20</v>
      </c>
      <c r="C21" s="66"/>
      <c r="D21" s="66"/>
      <c r="E21" s="66"/>
      <c r="F21" s="66"/>
      <c r="G21" s="69"/>
      <c r="H21" s="69"/>
      <c r="I21" s="71"/>
      <c r="J21" s="71"/>
      <c r="K21" s="71"/>
      <c r="L21" s="71"/>
      <c r="M21" s="66"/>
      <c r="N21" s="66"/>
    </row>
    <row r="22" spans="1:14" x14ac:dyDescent="0.2">
      <c r="A22" s="67" t="s">
        <v>21</v>
      </c>
      <c r="B22" s="60" t="s">
        <v>22</v>
      </c>
      <c r="C22" s="66"/>
      <c r="D22" s="66"/>
      <c r="E22" s="68"/>
      <c r="F22" s="68"/>
      <c r="G22" s="68"/>
      <c r="H22" s="68"/>
      <c r="I22" s="66"/>
      <c r="J22" s="66"/>
      <c r="K22" s="66"/>
      <c r="L22" s="66"/>
      <c r="M22" s="66"/>
      <c r="N22" s="66"/>
    </row>
    <row r="23" spans="1:14" x14ac:dyDescent="0.2">
      <c r="A23" s="67"/>
      <c r="B23" s="60" t="s">
        <v>23</v>
      </c>
      <c r="C23" s="66"/>
      <c r="D23" s="66"/>
      <c r="E23" s="66"/>
      <c r="F23" s="66"/>
      <c r="G23" s="68"/>
      <c r="H23" s="68"/>
      <c r="I23" s="68"/>
      <c r="J23" s="68"/>
      <c r="K23" s="66"/>
      <c r="L23" s="66"/>
      <c r="M23" s="66"/>
      <c r="N23" s="66"/>
    </row>
    <row r="24" spans="1:14" x14ac:dyDescent="0.2">
      <c r="A24" s="67" t="s">
        <v>24</v>
      </c>
      <c r="B24" s="60" t="s">
        <v>25</v>
      </c>
      <c r="C24" s="66"/>
      <c r="D24" s="66"/>
      <c r="E24" s="66"/>
      <c r="F24" s="66"/>
      <c r="G24" s="66"/>
      <c r="H24" s="68"/>
      <c r="I24" s="68"/>
      <c r="J24" s="66"/>
      <c r="K24" s="66"/>
      <c r="L24" s="66"/>
      <c r="M24" s="66"/>
      <c r="N24" s="66"/>
    </row>
    <row r="25" spans="1:14" x14ac:dyDescent="0.2">
      <c r="A25" s="67"/>
      <c r="B25" s="60" t="s">
        <v>26</v>
      </c>
      <c r="C25" s="66"/>
      <c r="D25" s="66"/>
      <c r="E25" s="66"/>
      <c r="F25" s="66"/>
      <c r="G25" s="66"/>
      <c r="H25" s="66"/>
      <c r="I25" s="66"/>
      <c r="J25" s="66"/>
      <c r="K25" s="66"/>
      <c r="L25" s="68"/>
      <c r="M25" s="68"/>
      <c r="N25" s="66"/>
    </row>
    <row r="26" spans="1:14" x14ac:dyDescent="0.2">
      <c r="A26" s="67"/>
      <c r="B26" s="60" t="s">
        <v>27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8"/>
    </row>
  </sheetData>
  <mergeCells count="13">
    <mergeCell ref="A24:A26"/>
    <mergeCell ref="A13:A17"/>
    <mergeCell ref="A10:A12"/>
    <mergeCell ref="A6:A7"/>
    <mergeCell ref="A8:A9"/>
    <mergeCell ref="A18:A21"/>
    <mergeCell ref="A22:A23"/>
    <mergeCell ref="C1:F1"/>
    <mergeCell ref="G1:J1"/>
    <mergeCell ref="K1:N1"/>
    <mergeCell ref="A1:A2"/>
    <mergeCell ref="B1:B2"/>
    <mergeCell ref="A3:A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CAB10-6DD8-3144-953B-97A186C04B29}">
  <dimension ref="A1:L148"/>
  <sheetViews>
    <sheetView topLeftCell="A108" workbookViewId="0">
      <selection activeCell="C130" sqref="C130:F135"/>
    </sheetView>
  </sheetViews>
  <sheetFormatPr baseColWidth="10" defaultRowHeight="16" x14ac:dyDescent="0.2"/>
  <cols>
    <col min="1" max="1" width="27.1640625" bestFit="1" customWidth="1"/>
    <col min="2" max="2" width="48.83203125" bestFit="1" customWidth="1"/>
    <col min="3" max="3" width="12.1640625" bestFit="1" customWidth="1"/>
    <col min="4" max="4" width="13.1640625" bestFit="1" customWidth="1"/>
    <col min="5" max="5" width="12.1640625" bestFit="1" customWidth="1"/>
    <col min="6" max="6" width="13.1640625" bestFit="1" customWidth="1"/>
    <col min="7" max="7" width="12.5" bestFit="1" customWidth="1"/>
    <col min="8" max="8" width="27.83203125" bestFit="1" customWidth="1"/>
    <col min="9" max="12" width="12.5" bestFit="1" customWidth="1"/>
  </cols>
  <sheetData>
    <row r="1" spans="1:12" x14ac:dyDescent="0.2">
      <c r="A1" s="19" t="s">
        <v>79</v>
      </c>
      <c r="B1" s="19" t="s">
        <v>80</v>
      </c>
      <c r="C1" s="20" t="s">
        <v>67</v>
      </c>
      <c r="D1" s="18" t="s">
        <v>68</v>
      </c>
      <c r="E1" s="18" t="s">
        <v>69</v>
      </c>
      <c r="F1" s="21" t="s">
        <v>66</v>
      </c>
      <c r="H1" s="60"/>
      <c r="I1" s="63" t="s">
        <v>67</v>
      </c>
      <c r="J1" s="63" t="s">
        <v>68</v>
      </c>
      <c r="K1" s="63" t="s">
        <v>69</v>
      </c>
      <c r="L1" s="63" t="s">
        <v>66</v>
      </c>
    </row>
    <row r="2" spans="1:12" x14ac:dyDescent="0.2">
      <c r="A2" s="6" t="s">
        <v>2</v>
      </c>
      <c r="B2" s="14" t="s">
        <v>40</v>
      </c>
      <c r="C2" s="15">
        <f>SUM(C3:C7)</f>
        <v>6000</v>
      </c>
      <c r="D2" s="15">
        <f t="shared" ref="D2:F2" si="0">SUM(D3:D7)</f>
        <v>3400</v>
      </c>
      <c r="E2" s="15">
        <f t="shared" si="0"/>
        <v>3400</v>
      </c>
      <c r="F2" s="22">
        <f t="shared" si="0"/>
        <v>12800</v>
      </c>
      <c r="H2" s="61" t="s">
        <v>137</v>
      </c>
      <c r="I2" s="62">
        <f>C2+C8+C13+C20+C26+C34+C40+C47+C91+C102+C116+C123+C130+C136+C142</f>
        <v>91800</v>
      </c>
      <c r="J2" s="62">
        <f>D2+D8+D13+D20+D26+D34+D40+D47+D91+D102+D116+D123+D130+D136+D142</f>
        <v>138550</v>
      </c>
      <c r="K2" s="62">
        <f>E2+E8+E13+E20+E26+E34+E40+E47+E91+E102+E116+E123+E130+E136+E142</f>
        <v>31700</v>
      </c>
      <c r="L2" s="62">
        <f>F2+F8+F13+F20+F26+F34+F40+F47+F91+F102+F116+F123+F130+F136+F142</f>
        <v>262050</v>
      </c>
    </row>
    <row r="3" spans="1:12" x14ac:dyDescent="0.2">
      <c r="A3" s="3"/>
      <c r="B3" s="10" t="s">
        <v>45</v>
      </c>
      <c r="C3" s="7">
        <v>200</v>
      </c>
      <c r="D3" s="7">
        <v>0</v>
      </c>
      <c r="E3" s="7">
        <v>0</v>
      </c>
      <c r="F3" s="23">
        <f>SUM(C3:E3)</f>
        <v>200</v>
      </c>
      <c r="H3" s="19" t="s">
        <v>138</v>
      </c>
      <c r="I3" s="62">
        <f t="shared" ref="I3:K3" si="1">C54+C60+C65+C70+C77+C84+C98</f>
        <v>10500</v>
      </c>
      <c r="J3" s="62">
        <f t="shared" si="1"/>
        <v>291500</v>
      </c>
      <c r="K3" s="62">
        <f t="shared" si="1"/>
        <v>124400</v>
      </c>
      <c r="L3" s="62">
        <f>F54+F60+F65+F70+F77+F84+F98</f>
        <v>426400</v>
      </c>
    </row>
    <row r="4" spans="1:12" x14ac:dyDescent="0.2">
      <c r="A4" s="3"/>
      <c r="B4" s="10" t="s">
        <v>46</v>
      </c>
      <c r="C4" s="7">
        <v>600</v>
      </c>
      <c r="D4" s="7">
        <v>0</v>
      </c>
      <c r="E4" s="7">
        <v>0</v>
      </c>
      <c r="F4" s="23">
        <f t="shared" ref="F4:F7" si="2">SUM(C4:E4)</f>
        <v>600</v>
      </c>
      <c r="H4" s="19" t="s">
        <v>175</v>
      </c>
      <c r="I4" s="62">
        <f>C109</f>
        <v>0</v>
      </c>
      <c r="J4" s="62">
        <f>D109</f>
        <v>30120</v>
      </c>
      <c r="K4" s="62">
        <f>E109</f>
        <v>20080</v>
      </c>
      <c r="L4" s="62">
        <f>F109</f>
        <v>50200</v>
      </c>
    </row>
    <row r="5" spans="1:12" x14ac:dyDescent="0.2">
      <c r="A5" s="3"/>
      <c r="B5" s="10" t="s">
        <v>47</v>
      </c>
      <c r="C5" s="7">
        <v>200</v>
      </c>
      <c r="D5" s="7">
        <v>400</v>
      </c>
      <c r="E5" s="7">
        <v>400</v>
      </c>
      <c r="F5" s="23">
        <f t="shared" si="2"/>
        <v>1000</v>
      </c>
      <c r="H5" s="19" t="s">
        <v>176</v>
      </c>
      <c r="I5" s="62">
        <f t="shared" ref="I5:K5" si="3">SUM(I2:I4)</f>
        <v>102300</v>
      </c>
      <c r="J5" s="62">
        <f t="shared" si="3"/>
        <v>460170</v>
      </c>
      <c r="K5" s="62">
        <f t="shared" si="3"/>
        <v>176180</v>
      </c>
      <c r="L5" s="62">
        <f>SUM(L2:L4)</f>
        <v>738650</v>
      </c>
    </row>
    <row r="6" spans="1:12" x14ac:dyDescent="0.2">
      <c r="A6" s="3"/>
      <c r="B6" s="10" t="s">
        <v>48</v>
      </c>
      <c r="C6" s="7">
        <v>4000</v>
      </c>
      <c r="D6" s="7">
        <v>2000</v>
      </c>
      <c r="E6" s="7">
        <v>2000</v>
      </c>
      <c r="F6" s="23">
        <f t="shared" si="2"/>
        <v>8000</v>
      </c>
    </row>
    <row r="7" spans="1:12" x14ac:dyDescent="0.2">
      <c r="A7" s="3"/>
      <c r="B7" s="11" t="s">
        <v>49</v>
      </c>
      <c r="C7" s="9">
        <v>1000</v>
      </c>
      <c r="D7" s="9">
        <v>1000</v>
      </c>
      <c r="E7" s="9">
        <v>1000</v>
      </c>
      <c r="F7" s="24">
        <f t="shared" si="2"/>
        <v>3000</v>
      </c>
    </row>
    <row r="8" spans="1:12" x14ac:dyDescent="0.2">
      <c r="A8" s="3"/>
      <c r="B8" s="14" t="s">
        <v>41</v>
      </c>
      <c r="C8" s="15">
        <f>SUM(C9:C12)</f>
        <v>6700</v>
      </c>
      <c r="D8" s="15">
        <f t="shared" ref="D8:E8" si="4">SUM(D9:D12)</f>
        <v>0</v>
      </c>
      <c r="E8" s="15">
        <f t="shared" si="4"/>
        <v>0</v>
      </c>
      <c r="F8" s="22">
        <f>SUM(F9:F12)</f>
        <v>6700</v>
      </c>
    </row>
    <row r="9" spans="1:12" x14ac:dyDescent="0.2">
      <c r="A9" s="3"/>
      <c r="B9" s="10" t="s">
        <v>51</v>
      </c>
      <c r="C9" s="7">
        <v>900</v>
      </c>
      <c r="D9" s="7">
        <v>0</v>
      </c>
      <c r="E9" s="7">
        <v>0</v>
      </c>
      <c r="F9" s="23">
        <f t="shared" ref="F9:F41" si="5">SUM(C9:E9)</f>
        <v>900</v>
      </c>
    </row>
    <row r="10" spans="1:12" x14ac:dyDescent="0.2">
      <c r="A10" s="3"/>
      <c r="B10" s="10" t="s">
        <v>52</v>
      </c>
      <c r="C10" s="7">
        <v>3000</v>
      </c>
      <c r="D10" s="7">
        <v>0</v>
      </c>
      <c r="E10" s="7">
        <v>0</v>
      </c>
      <c r="F10" s="23">
        <f t="shared" si="5"/>
        <v>3000</v>
      </c>
    </row>
    <row r="11" spans="1:12" x14ac:dyDescent="0.2">
      <c r="A11" s="3"/>
      <c r="B11" s="10" t="s">
        <v>53</v>
      </c>
      <c r="C11" s="7">
        <v>2000</v>
      </c>
      <c r="D11" s="7">
        <v>0</v>
      </c>
      <c r="E11" s="7">
        <v>0</v>
      </c>
      <c r="F11" s="23">
        <f t="shared" si="5"/>
        <v>2000</v>
      </c>
    </row>
    <row r="12" spans="1:12" x14ac:dyDescent="0.2">
      <c r="A12" s="4"/>
      <c r="B12" s="11" t="s">
        <v>54</v>
      </c>
      <c r="C12" s="9">
        <v>800</v>
      </c>
      <c r="D12" s="9">
        <v>0</v>
      </c>
      <c r="E12" s="9">
        <v>0</v>
      </c>
      <c r="F12" s="24">
        <f t="shared" si="5"/>
        <v>800</v>
      </c>
    </row>
    <row r="13" spans="1:12" x14ac:dyDescent="0.2">
      <c r="A13" s="6" t="s">
        <v>6</v>
      </c>
      <c r="B13" s="14" t="s">
        <v>42</v>
      </c>
      <c r="C13" s="15">
        <f>SUM(C14:C19)</f>
        <v>5600</v>
      </c>
      <c r="D13" s="15">
        <f t="shared" ref="D13:F13" si="6">SUM(D14:D19)</f>
        <v>5700</v>
      </c>
      <c r="E13" s="15">
        <f t="shared" si="6"/>
        <v>700</v>
      </c>
      <c r="F13" s="22">
        <f t="shared" si="6"/>
        <v>12000</v>
      </c>
    </row>
    <row r="14" spans="1:12" x14ac:dyDescent="0.2">
      <c r="A14" s="3"/>
      <c r="B14" s="12" t="s">
        <v>55</v>
      </c>
      <c r="C14" s="7">
        <v>2500</v>
      </c>
      <c r="D14" s="7">
        <v>0</v>
      </c>
      <c r="E14" s="7">
        <v>0</v>
      </c>
      <c r="F14" s="23">
        <f t="shared" si="5"/>
        <v>2500</v>
      </c>
    </row>
    <row r="15" spans="1:12" x14ac:dyDescent="0.2">
      <c r="A15" s="3"/>
      <c r="B15" s="12" t="s">
        <v>56</v>
      </c>
      <c r="C15" s="7">
        <v>600</v>
      </c>
      <c r="D15" s="7">
        <v>600</v>
      </c>
      <c r="E15" s="7">
        <v>0</v>
      </c>
      <c r="F15" s="23">
        <f t="shared" si="5"/>
        <v>1200</v>
      </c>
    </row>
    <row r="16" spans="1:12" x14ac:dyDescent="0.2">
      <c r="A16" s="3"/>
      <c r="B16" s="12" t="s">
        <v>57</v>
      </c>
      <c r="C16" s="7">
        <v>1500</v>
      </c>
      <c r="D16" s="7">
        <v>1500</v>
      </c>
      <c r="E16" s="7">
        <v>0</v>
      </c>
      <c r="F16" s="23">
        <f t="shared" si="5"/>
        <v>3000</v>
      </c>
    </row>
    <row r="17" spans="1:6" x14ac:dyDescent="0.2">
      <c r="A17" s="3"/>
      <c r="B17" s="12" t="s">
        <v>58</v>
      </c>
      <c r="C17" s="7">
        <v>1000</v>
      </c>
      <c r="D17" s="7">
        <v>1500</v>
      </c>
      <c r="E17" s="7">
        <v>0</v>
      </c>
      <c r="F17" s="23">
        <f t="shared" si="5"/>
        <v>2500</v>
      </c>
    </row>
    <row r="18" spans="1:6" x14ac:dyDescent="0.2">
      <c r="A18" s="3"/>
      <c r="B18" s="12" t="s">
        <v>59</v>
      </c>
      <c r="C18" s="7">
        <v>0</v>
      </c>
      <c r="D18" s="7">
        <v>1600</v>
      </c>
      <c r="E18" s="7">
        <v>400</v>
      </c>
      <c r="F18" s="23">
        <f t="shared" si="5"/>
        <v>2000</v>
      </c>
    </row>
    <row r="19" spans="1:6" x14ac:dyDescent="0.2">
      <c r="A19" s="3"/>
      <c r="B19" s="13" t="s">
        <v>60</v>
      </c>
      <c r="C19" s="9">
        <v>0</v>
      </c>
      <c r="D19" s="9">
        <v>500</v>
      </c>
      <c r="E19" s="9">
        <v>300</v>
      </c>
      <c r="F19" s="24">
        <f t="shared" si="5"/>
        <v>800</v>
      </c>
    </row>
    <row r="20" spans="1:6" x14ac:dyDescent="0.2">
      <c r="A20" s="3"/>
      <c r="B20" s="14" t="s">
        <v>43</v>
      </c>
      <c r="C20" s="15">
        <f>SUM(C21:C25)</f>
        <v>5000</v>
      </c>
      <c r="D20" s="15">
        <f t="shared" ref="D20:F20" si="7">SUM(D21:D25)</f>
        <v>2400</v>
      </c>
      <c r="E20" s="15">
        <f t="shared" si="7"/>
        <v>0</v>
      </c>
      <c r="F20" s="22">
        <f t="shared" si="7"/>
        <v>7400</v>
      </c>
    </row>
    <row r="21" spans="1:6" x14ac:dyDescent="0.2">
      <c r="A21" s="3"/>
      <c r="B21" s="10" t="s">
        <v>61</v>
      </c>
      <c r="C21" s="7">
        <v>1500</v>
      </c>
      <c r="D21" s="7">
        <v>0</v>
      </c>
      <c r="E21" s="7">
        <v>0</v>
      </c>
      <c r="F21" s="23">
        <f t="shared" si="5"/>
        <v>1500</v>
      </c>
    </row>
    <row r="22" spans="1:6" x14ac:dyDescent="0.2">
      <c r="A22" s="3"/>
      <c r="B22" s="10" t="s">
        <v>62</v>
      </c>
      <c r="C22" s="7">
        <v>1000</v>
      </c>
      <c r="D22" s="7">
        <v>0</v>
      </c>
      <c r="E22" s="7">
        <v>0</v>
      </c>
      <c r="F22" s="23">
        <f t="shared" si="5"/>
        <v>1000</v>
      </c>
    </row>
    <row r="23" spans="1:6" x14ac:dyDescent="0.2">
      <c r="A23" s="3"/>
      <c r="B23" s="10" t="s">
        <v>63</v>
      </c>
      <c r="C23" s="7">
        <v>2500</v>
      </c>
      <c r="D23" s="7">
        <v>0</v>
      </c>
      <c r="E23" s="7">
        <v>0</v>
      </c>
      <c r="F23" s="23">
        <f t="shared" si="5"/>
        <v>2500</v>
      </c>
    </row>
    <row r="24" spans="1:6" x14ac:dyDescent="0.2">
      <c r="A24" s="3"/>
      <c r="B24" s="10" t="s">
        <v>64</v>
      </c>
      <c r="C24" s="7">
        <v>0</v>
      </c>
      <c r="D24" s="7">
        <v>1500</v>
      </c>
      <c r="E24" s="7">
        <v>0</v>
      </c>
      <c r="F24" s="23">
        <f t="shared" si="5"/>
        <v>1500</v>
      </c>
    </row>
    <row r="25" spans="1:6" x14ac:dyDescent="0.2">
      <c r="A25" s="4"/>
      <c r="B25" s="11" t="s">
        <v>65</v>
      </c>
      <c r="C25" s="9">
        <v>0</v>
      </c>
      <c r="D25" s="9">
        <v>900</v>
      </c>
      <c r="E25" s="9">
        <v>0</v>
      </c>
      <c r="F25" s="24">
        <f t="shared" si="5"/>
        <v>900</v>
      </c>
    </row>
    <row r="26" spans="1:6" x14ac:dyDescent="0.2">
      <c r="A26" s="6" t="s">
        <v>9</v>
      </c>
      <c r="B26" s="14" t="s">
        <v>10</v>
      </c>
      <c r="C26" s="17">
        <f>SUM(C27:C33)</f>
        <v>13500</v>
      </c>
      <c r="D26" s="17">
        <f t="shared" ref="D26:E26" si="8">SUM(D27:D33)</f>
        <v>0</v>
      </c>
      <c r="E26" s="17">
        <f t="shared" si="8"/>
        <v>0</v>
      </c>
      <c r="F26" s="25">
        <f>SUM(F27:F33)</f>
        <v>13500</v>
      </c>
    </row>
    <row r="27" spans="1:6" x14ac:dyDescent="0.2">
      <c r="A27" s="3"/>
      <c r="B27" s="5" t="s">
        <v>146</v>
      </c>
      <c r="C27" s="50">
        <v>2500</v>
      </c>
      <c r="D27" s="7">
        <v>0</v>
      </c>
      <c r="E27" s="7">
        <v>0</v>
      </c>
      <c r="F27" s="23">
        <f t="shared" si="5"/>
        <v>2500</v>
      </c>
    </row>
    <row r="28" spans="1:6" x14ac:dyDescent="0.2">
      <c r="A28" s="3"/>
      <c r="B28" s="5" t="s">
        <v>147</v>
      </c>
      <c r="C28" s="50">
        <v>3200</v>
      </c>
      <c r="D28" s="7">
        <v>0</v>
      </c>
      <c r="E28" s="7">
        <v>0</v>
      </c>
      <c r="F28" s="23">
        <f t="shared" si="5"/>
        <v>3200</v>
      </c>
    </row>
    <row r="29" spans="1:6" x14ac:dyDescent="0.2">
      <c r="A29" s="3"/>
      <c r="B29" s="12" t="s">
        <v>70</v>
      </c>
      <c r="C29" s="7">
        <v>1800</v>
      </c>
      <c r="D29" s="7">
        <v>0</v>
      </c>
      <c r="E29" s="7">
        <v>0</v>
      </c>
      <c r="F29" s="23">
        <f t="shared" si="5"/>
        <v>1800</v>
      </c>
    </row>
    <row r="30" spans="1:6" x14ac:dyDescent="0.2">
      <c r="A30" s="3"/>
      <c r="B30" s="10" t="s">
        <v>71</v>
      </c>
      <c r="C30" s="7">
        <v>1700</v>
      </c>
      <c r="D30" s="7">
        <v>0</v>
      </c>
      <c r="E30" s="7">
        <v>0</v>
      </c>
      <c r="F30" s="23">
        <f t="shared" si="5"/>
        <v>1700</v>
      </c>
    </row>
    <row r="31" spans="1:6" x14ac:dyDescent="0.2">
      <c r="A31" s="3"/>
      <c r="B31" s="10" t="s">
        <v>72</v>
      </c>
      <c r="C31" s="7">
        <v>2000</v>
      </c>
      <c r="D31" s="7">
        <v>0</v>
      </c>
      <c r="E31" s="7">
        <v>0</v>
      </c>
      <c r="F31" s="23">
        <f t="shared" si="5"/>
        <v>2000</v>
      </c>
    </row>
    <row r="32" spans="1:6" x14ac:dyDescent="0.2">
      <c r="A32" s="3"/>
      <c r="B32" s="10" t="s">
        <v>73</v>
      </c>
      <c r="C32" s="7">
        <v>1300</v>
      </c>
      <c r="D32" s="7">
        <v>0</v>
      </c>
      <c r="E32" s="7">
        <v>0</v>
      </c>
      <c r="F32" s="23">
        <f t="shared" si="5"/>
        <v>1300</v>
      </c>
    </row>
    <row r="33" spans="1:6" x14ac:dyDescent="0.2">
      <c r="A33" s="3"/>
      <c r="B33" s="11" t="s">
        <v>74</v>
      </c>
      <c r="C33" s="9">
        <v>1000</v>
      </c>
      <c r="D33" s="9">
        <v>0</v>
      </c>
      <c r="E33" s="9">
        <v>0</v>
      </c>
      <c r="F33" s="24">
        <f t="shared" si="5"/>
        <v>1000</v>
      </c>
    </row>
    <row r="34" spans="1:6" x14ac:dyDescent="0.2">
      <c r="A34" s="3"/>
      <c r="B34" s="14" t="s">
        <v>44</v>
      </c>
      <c r="C34" s="17">
        <f>SUM(C35:C39)</f>
        <v>15700</v>
      </c>
      <c r="D34" s="17">
        <f t="shared" ref="D34:F34" si="9">SUM(D35:D39)</f>
        <v>46700</v>
      </c>
      <c r="E34" s="17">
        <f t="shared" si="9"/>
        <v>0</v>
      </c>
      <c r="F34" s="25">
        <f t="shared" si="9"/>
        <v>62400</v>
      </c>
    </row>
    <row r="35" spans="1:6" x14ac:dyDescent="0.2">
      <c r="A35" s="3"/>
      <c r="B35" s="10" t="s">
        <v>75</v>
      </c>
      <c r="C35" s="7">
        <v>5000</v>
      </c>
      <c r="D35" s="7">
        <v>12200</v>
      </c>
      <c r="E35" s="7">
        <v>0</v>
      </c>
      <c r="F35" s="23">
        <f t="shared" si="5"/>
        <v>17200</v>
      </c>
    </row>
    <row r="36" spans="1:6" x14ac:dyDescent="0.2">
      <c r="A36" s="3"/>
      <c r="B36" s="10" t="s">
        <v>76</v>
      </c>
      <c r="C36" s="7">
        <v>2200</v>
      </c>
      <c r="D36" s="7">
        <v>6500</v>
      </c>
      <c r="E36" s="7">
        <v>0</v>
      </c>
      <c r="F36" s="23">
        <f t="shared" si="5"/>
        <v>8700</v>
      </c>
    </row>
    <row r="37" spans="1:6" x14ac:dyDescent="0.2">
      <c r="A37" s="3"/>
      <c r="B37" s="10" t="s">
        <v>77</v>
      </c>
      <c r="C37" s="7">
        <v>3000</v>
      </c>
      <c r="D37" s="7">
        <v>9000</v>
      </c>
      <c r="E37" s="7">
        <v>0</v>
      </c>
      <c r="F37" s="23">
        <f t="shared" si="5"/>
        <v>12000</v>
      </c>
    </row>
    <row r="38" spans="1:6" x14ac:dyDescent="0.2">
      <c r="A38" s="3"/>
      <c r="B38" s="10" t="s">
        <v>78</v>
      </c>
      <c r="C38" s="7">
        <v>5500</v>
      </c>
      <c r="D38" s="7">
        <v>16500</v>
      </c>
      <c r="E38" s="7">
        <v>0</v>
      </c>
      <c r="F38" s="23">
        <f t="shared" si="5"/>
        <v>22000</v>
      </c>
    </row>
    <row r="39" spans="1:6" x14ac:dyDescent="0.2">
      <c r="A39" s="4"/>
      <c r="B39" s="10" t="s">
        <v>24</v>
      </c>
      <c r="C39" s="7">
        <v>0</v>
      </c>
      <c r="D39" s="7">
        <v>2500</v>
      </c>
      <c r="E39" s="7">
        <v>0</v>
      </c>
      <c r="F39" s="23">
        <f t="shared" si="5"/>
        <v>2500</v>
      </c>
    </row>
    <row r="40" spans="1:6" x14ac:dyDescent="0.2">
      <c r="A40" s="43" t="s">
        <v>11</v>
      </c>
      <c r="B40" s="14" t="s">
        <v>12</v>
      </c>
      <c r="C40" s="15">
        <f>SUM(C41:C46)</f>
        <v>6300</v>
      </c>
      <c r="D40" s="15">
        <f>SUM(D41:D46)</f>
        <v>15200</v>
      </c>
      <c r="E40" s="15">
        <f>SUM(E41:E46)</f>
        <v>0</v>
      </c>
      <c r="F40" s="22">
        <f>SUM(F41:F46)</f>
        <v>21500</v>
      </c>
    </row>
    <row r="41" spans="1:6" x14ac:dyDescent="0.2">
      <c r="A41" s="44"/>
      <c r="B41" s="28" t="s">
        <v>81</v>
      </c>
      <c r="C41" s="26">
        <v>2300</v>
      </c>
      <c r="D41" s="26">
        <v>0</v>
      </c>
      <c r="E41" s="26">
        <v>0</v>
      </c>
      <c r="F41" s="27">
        <f t="shared" si="5"/>
        <v>2300</v>
      </c>
    </row>
    <row r="42" spans="1:6" x14ac:dyDescent="0.2">
      <c r="A42" s="44"/>
      <c r="B42" s="10" t="s">
        <v>82</v>
      </c>
      <c r="C42" s="7">
        <v>4000</v>
      </c>
      <c r="D42" s="7">
        <v>1500</v>
      </c>
      <c r="E42" s="7">
        <v>0</v>
      </c>
      <c r="F42" s="23">
        <f t="shared" ref="F42:F46" si="10">SUM(C42:E42)</f>
        <v>5500</v>
      </c>
    </row>
    <row r="43" spans="1:6" x14ac:dyDescent="0.2">
      <c r="A43" s="44"/>
      <c r="B43" s="10" t="s">
        <v>83</v>
      </c>
      <c r="C43" s="7">
        <v>0</v>
      </c>
      <c r="D43" s="7">
        <v>7000</v>
      </c>
      <c r="E43" s="7">
        <v>0</v>
      </c>
      <c r="F43" s="23">
        <f t="shared" si="10"/>
        <v>7000</v>
      </c>
    </row>
    <row r="44" spans="1:6" x14ac:dyDescent="0.2">
      <c r="A44" s="44"/>
      <c r="B44" s="10" t="s">
        <v>84</v>
      </c>
      <c r="C44" s="7">
        <v>0</v>
      </c>
      <c r="D44" s="7">
        <v>3700</v>
      </c>
      <c r="E44" s="7">
        <v>0</v>
      </c>
      <c r="F44" s="23">
        <f t="shared" si="10"/>
        <v>3700</v>
      </c>
    </row>
    <row r="45" spans="1:6" x14ac:dyDescent="0.2">
      <c r="A45" s="44"/>
      <c r="B45" s="10" t="s">
        <v>85</v>
      </c>
      <c r="C45" s="7">
        <v>0</v>
      </c>
      <c r="D45" s="7">
        <v>1500</v>
      </c>
      <c r="E45" s="7">
        <v>0</v>
      </c>
      <c r="F45" s="23">
        <f t="shared" si="10"/>
        <v>1500</v>
      </c>
    </row>
    <row r="46" spans="1:6" x14ac:dyDescent="0.2">
      <c r="A46" s="44"/>
      <c r="B46" s="10" t="s">
        <v>86</v>
      </c>
      <c r="C46" s="7">
        <v>0</v>
      </c>
      <c r="D46" s="7">
        <v>1500</v>
      </c>
      <c r="E46" s="7">
        <v>0</v>
      </c>
      <c r="F46" s="23">
        <f t="shared" si="10"/>
        <v>1500</v>
      </c>
    </row>
    <row r="47" spans="1:6" x14ac:dyDescent="0.2">
      <c r="A47" s="44"/>
      <c r="B47" s="14" t="s">
        <v>13</v>
      </c>
      <c r="C47" s="15">
        <f t="shared" ref="C47:F47" si="11">SUM(C48:C53)</f>
        <v>14800</v>
      </c>
      <c r="D47" s="15">
        <f t="shared" si="11"/>
        <v>0</v>
      </c>
      <c r="E47" s="15">
        <f t="shared" si="11"/>
        <v>0</v>
      </c>
      <c r="F47" s="22">
        <f t="shared" si="11"/>
        <v>14800</v>
      </c>
    </row>
    <row r="48" spans="1:6" x14ac:dyDescent="0.2">
      <c r="A48" s="44"/>
      <c r="B48" s="28" t="s">
        <v>87</v>
      </c>
      <c r="C48" s="26">
        <v>2000</v>
      </c>
      <c r="D48" s="26">
        <v>0</v>
      </c>
      <c r="E48" s="26">
        <v>0</v>
      </c>
      <c r="F48" s="27">
        <f t="shared" ref="F48:F148" si="12">SUM(C48:E48)</f>
        <v>2000</v>
      </c>
    </row>
    <row r="49" spans="1:6" x14ac:dyDescent="0.2">
      <c r="A49" s="44"/>
      <c r="B49" s="10" t="s">
        <v>88</v>
      </c>
      <c r="C49" s="7">
        <v>5000</v>
      </c>
      <c r="D49" s="7">
        <v>0</v>
      </c>
      <c r="E49" s="7">
        <v>0</v>
      </c>
      <c r="F49" s="23">
        <f t="shared" si="12"/>
        <v>5000</v>
      </c>
    </row>
    <row r="50" spans="1:6" x14ac:dyDescent="0.2">
      <c r="A50" s="44"/>
      <c r="B50" s="10" t="s">
        <v>89</v>
      </c>
      <c r="C50" s="7">
        <v>1700</v>
      </c>
      <c r="D50" s="7">
        <v>0</v>
      </c>
      <c r="E50" s="7">
        <v>0</v>
      </c>
      <c r="F50" s="23">
        <f t="shared" si="12"/>
        <v>1700</v>
      </c>
    </row>
    <row r="51" spans="1:6" x14ac:dyDescent="0.2">
      <c r="A51" s="44"/>
      <c r="B51" s="10" t="s">
        <v>90</v>
      </c>
      <c r="C51" s="7">
        <v>2900</v>
      </c>
      <c r="D51" s="7">
        <v>0</v>
      </c>
      <c r="E51" s="7">
        <v>0</v>
      </c>
      <c r="F51" s="23">
        <f t="shared" si="12"/>
        <v>2900</v>
      </c>
    </row>
    <row r="52" spans="1:6" x14ac:dyDescent="0.2">
      <c r="A52" s="44"/>
      <c r="B52" s="10" t="s">
        <v>85</v>
      </c>
      <c r="C52" s="7">
        <v>1500</v>
      </c>
      <c r="D52" s="7">
        <v>0</v>
      </c>
      <c r="E52" s="7">
        <v>0</v>
      </c>
      <c r="F52" s="23">
        <f t="shared" si="12"/>
        <v>1500</v>
      </c>
    </row>
    <row r="53" spans="1:6" x14ac:dyDescent="0.2">
      <c r="A53" s="44"/>
      <c r="B53" s="10" t="s">
        <v>86</v>
      </c>
      <c r="C53" s="7">
        <v>1700</v>
      </c>
      <c r="D53" s="7">
        <v>0</v>
      </c>
      <c r="E53" s="7">
        <v>0</v>
      </c>
      <c r="F53" s="23">
        <f t="shared" si="12"/>
        <v>1700</v>
      </c>
    </row>
    <row r="54" spans="1:6" x14ac:dyDescent="0.2">
      <c r="A54" s="44"/>
      <c r="B54" s="31" t="s">
        <v>34</v>
      </c>
      <c r="C54" s="41">
        <f>SUM(C55:C59)</f>
        <v>0</v>
      </c>
      <c r="D54" s="41">
        <f t="shared" ref="D54:F54" si="13">SUM(D55:D59)</f>
        <v>4850</v>
      </c>
      <c r="E54" s="41">
        <f t="shared" si="13"/>
        <v>4850</v>
      </c>
      <c r="F54" s="46">
        <f t="shared" si="13"/>
        <v>9700</v>
      </c>
    </row>
    <row r="55" spans="1:6" x14ac:dyDescent="0.2">
      <c r="A55" s="44"/>
      <c r="B55" s="32" t="s">
        <v>91</v>
      </c>
      <c r="C55" s="33">
        <v>0</v>
      </c>
      <c r="D55" s="33">
        <v>850</v>
      </c>
      <c r="E55" s="33">
        <v>850</v>
      </c>
      <c r="F55" s="34">
        <f t="shared" si="12"/>
        <v>1700</v>
      </c>
    </row>
    <row r="56" spans="1:6" x14ac:dyDescent="0.2">
      <c r="A56" s="44"/>
      <c r="B56" s="35" t="s">
        <v>92</v>
      </c>
      <c r="C56" s="36">
        <v>0</v>
      </c>
      <c r="D56" s="36">
        <v>750</v>
      </c>
      <c r="E56" s="36">
        <v>750</v>
      </c>
      <c r="F56" s="37">
        <f t="shared" si="12"/>
        <v>1500</v>
      </c>
    </row>
    <row r="57" spans="1:6" x14ac:dyDescent="0.2">
      <c r="A57" s="44"/>
      <c r="B57" s="35" t="s">
        <v>93</v>
      </c>
      <c r="C57" s="36">
        <v>0</v>
      </c>
      <c r="D57" s="36">
        <v>1400</v>
      </c>
      <c r="E57" s="36">
        <v>1400</v>
      </c>
      <c r="F57" s="37">
        <f t="shared" si="12"/>
        <v>2800</v>
      </c>
    </row>
    <row r="58" spans="1:6" x14ac:dyDescent="0.2">
      <c r="A58" s="44"/>
      <c r="B58" s="35" t="s">
        <v>94</v>
      </c>
      <c r="C58" s="36">
        <v>0</v>
      </c>
      <c r="D58" s="36">
        <v>750</v>
      </c>
      <c r="E58" s="36">
        <v>750</v>
      </c>
      <c r="F58" s="37">
        <f t="shared" si="12"/>
        <v>1500</v>
      </c>
    </row>
    <row r="59" spans="1:6" x14ac:dyDescent="0.2">
      <c r="A59" s="45"/>
      <c r="B59" s="35" t="s">
        <v>95</v>
      </c>
      <c r="C59" s="36">
        <v>0</v>
      </c>
      <c r="D59" s="36">
        <v>1100</v>
      </c>
      <c r="E59" s="36">
        <v>1100</v>
      </c>
      <c r="F59" s="37">
        <f t="shared" si="12"/>
        <v>2200</v>
      </c>
    </row>
    <row r="60" spans="1:6" x14ac:dyDescent="0.2">
      <c r="A60" s="58" t="s">
        <v>14</v>
      </c>
      <c r="B60" s="31" t="s">
        <v>15</v>
      </c>
      <c r="C60" s="41">
        <f>SUM(C61:C64)</f>
        <v>6125</v>
      </c>
      <c r="D60" s="41">
        <f t="shared" ref="D60" si="14">SUM(D61:D64)</f>
        <v>18375</v>
      </c>
      <c r="E60" s="42">
        <f t="shared" ref="E60" si="15">SUM(E61:E64)</f>
        <v>0</v>
      </c>
      <c r="F60" s="46">
        <f>SUM(F61:F64)</f>
        <v>24500</v>
      </c>
    </row>
    <row r="61" spans="1:6" x14ac:dyDescent="0.2">
      <c r="A61" s="58"/>
      <c r="B61" s="35" t="s">
        <v>139</v>
      </c>
      <c r="C61" s="36">
        <v>1000</v>
      </c>
      <c r="D61" s="36">
        <v>3000</v>
      </c>
      <c r="E61" s="54">
        <v>0</v>
      </c>
      <c r="F61" s="37">
        <f t="shared" ref="F61:F64" si="16">SUM(C61:E61)</f>
        <v>4000</v>
      </c>
    </row>
    <row r="62" spans="1:6" x14ac:dyDescent="0.2">
      <c r="A62" s="58"/>
      <c r="B62" s="35" t="s">
        <v>143</v>
      </c>
      <c r="C62" s="36">
        <v>2875</v>
      </c>
      <c r="D62" s="36">
        <v>8625</v>
      </c>
      <c r="E62" s="54">
        <v>0</v>
      </c>
      <c r="F62" s="37">
        <f t="shared" si="16"/>
        <v>11500</v>
      </c>
    </row>
    <row r="63" spans="1:6" x14ac:dyDescent="0.2">
      <c r="A63" s="58"/>
      <c r="B63" s="35" t="s">
        <v>144</v>
      </c>
      <c r="C63" s="36">
        <v>1125</v>
      </c>
      <c r="D63" s="36">
        <v>3375</v>
      </c>
      <c r="E63" s="54">
        <v>0</v>
      </c>
      <c r="F63" s="37">
        <f t="shared" si="16"/>
        <v>4500</v>
      </c>
    </row>
    <row r="64" spans="1:6" x14ac:dyDescent="0.2">
      <c r="A64" s="58"/>
      <c r="B64" s="35" t="s">
        <v>145</v>
      </c>
      <c r="C64" s="36">
        <v>1125</v>
      </c>
      <c r="D64" s="36">
        <v>3375</v>
      </c>
      <c r="E64" s="54">
        <v>0</v>
      </c>
      <c r="F64" s="37">
        <f t="shared" si="16"/>
        <v>4500</v>
      </c>
    </row>
    <row r="65" spans="1:6" x14ac:dyDescent="0.2">
      <c r="A65" s="58"/>
      <c r="B65" s="31" t="s">
        <v>36</v>
      </c>
      <c r="C65" s="41">
        <f>SUM(C66:C69)</f>
        <v>4375</v>
      </c>
      <c r="D65" s="41">
        <f t="shared" ref="D65" si="17">SUM(D66:D69)</f>
        <v>13125</v>
      </c>
      <c r="E65" s="42">
        <f t="shared" ref="E65" si="18">SUM(E66:E69)</f>
        <v>0</v>
      </c>
      <c r="F65" s="46">
        <f>SUM(F66:F69)</f>
        <v>17500</v>
      </c>
    </row>
    <row r="66" spans="1:6" x14ac:dyDescent="0.2">
      <c r="A66" s="58"/>
      <c r="B66" s="35" t="s">
        <v>148</v>
      </c>
      <c r="C66" s="36">
        <v>1125</v>
      </c>
      <c r="D66" s="36">
        <v>3375</v>
      </c>
      <c r="E66" s="54">
        <v>0</v>
      </c>
      <c r="F66" s="37">
        <f t="shared" ref="F66:F69" si="19">SUM(C66:E66)</f>
        <v>4500</v>
      </c>
    </row>
    <row r="67" spans="1:6" x14ac:dyDescent="0.2">
      <c r="A67" s="58"/>
      <c r="B67" s="35" t="s">
        <v>149</v>
      </c>
      <c r="C67" s="36">
        <v>1375</v>
      </c>
      <c r="D67" s="36">
        <v>4125</v>
      </c>
      <c r="E67" s="54">
        <v>0</v>
      </c>
      <c r="F67" s="37">
        <f t="shared" si="19"/>
        <v>5500</v>
      </c>
    </row>
    <row r="68" spans="1:6" x14ac:dyDescent="0.2">
      <c r="A68" s="58"/>
      <c r="B68" s="35" t="s">
        <v>144</v>
      </c>
      <c r="C68" s="36">
        <v>750</v>
      </c>
      <c r="D68" s="36">
        <v>2250</v>
      </c>
      <c r="E68" s="54">
        <v>0</v>
      </c>
      <c r="F68" s="37">
        <f t="shared" si="19"/>
        <v>3000</v>
      </c>
    </row>
    <row r="69" spans="1:6" x14ac:dyDescent="0.2">
      <c r="A69" s="58"/>
      <c r="B69" s="35" t="s">
        <v>150</v>
      </c>
      <c r="C69" s="36">
        <v>1125</v>
      </c>
      <c r="D69" s="36">
        <v>3375</v>
      </c>
      <c r="E69" s="54">
        <v>0</v>
      </c>
      <c r="F69" s="37">
        <f t="shared" si="19"/>
        <v>4500</v>
      </c>
    </row>
    <row r="70" spans="1:6" x14ac:dyDescent="0.2">
      <c r="A70" s="58"/>
      <c r="B70" s="31" t="s">
        <v>35</v>
      </c>
      <c r="C70" s="41">
        <f>SUM(C71:C76)</f>
        <v>0</v>
      </c>
      <c r="D70" s="41">
        <f t="shared" ref="D70" si="20">SUM(D71:D76)</f>
        <v>39300</v>
      </c>
      <c r="E70" s="42">
        <f t="shared" ref="E70" si="21">SUM(E71:E76)</f>
        <v>26200</v>
      </c>
      <c r="F70" s="46">
        <f t="shared" ref="F70" si="22">SUM(F71:F76)</f>
        <v>65500</v>
      </c>
    </row>
    <row r="71" spans="1:6" x14ac:dyDescent="0.2">
      <c r="A71" s="58"/>
      <c r="B71" s="35" t="s">
        <v>151</v>
      </c>
      <c r="C71" s="36">
        <v>0</v>
      </c>
      <c r="D71" s="36">
        <v>7200</v>
      </c>
      <c r="E71" s="54">
        <v>4800</v>
      </c>
      <c r="F71" s="37">
        <f>SUM(C71:E71)</f>
        <v>12000</v>
      </c>
    </row>
    <row r="72" spans="1:6" x14ac:dyDescent="0.2">
      <c r="A72" s="58"/>
      <c r="B72" s="35" t="s">
        <v>152</v>
      </c>
      <c r="C72" s="36">
        <v>0</v>
      </c>
      <c r="D72" s="36">
        <v>2400</v>
      </c>
      <c r="E72" s="54">
        <v>1600</v>
      </c>
      <c r="F72" s="37">
        <f t="shared" ref="F72:F76" si="23">SUM(C72:E72)</f>
        <v>4000</v>
      </c>
    </row>
    <row r="73" spans="1:6" x14ac:dyDescent="0.2">
      <c r="A73" s="58"/>
      <c r="B73" s="35" t="s">
        <v>153</v>
      </c>
      <c r="C73" s="36">
        <v>0</v>
      </c>
      <c r="D73" s="36">
        <v>1200</v>
      </c>
      <c r="E73" s="54">
        <v>800</v>
      </c>
      <c r="F73" s="37">
        <f t="shared" si="23"/>
        <v>2000</v>
      </c>
    </row>
    <row r="74" spans="1:6" x14ac:dyDescent="0.2">
      <c r="A74" s="58"/>
      <c r="B74" s="35" t="s">
        <v>154</v>
      </c>
      <c r="C74" s="36">
        <v>0</v>
      </c>
      <c r="D74" s="36">
        <v>21600</v>
      </c>
      <c r="E74" s="54">
        <v>14400</v>
      </c>
      <c r="F74" s="37">
        <f t="shared" si="23"/>
        <v>36000</v>
      </c>
    </row>
    <row r="75" spans="1:6" x14ac:dyDescent="0.2">
      <c r="A75" s="58"/>
      <c r="B75" s="35" t="s">
        <v>155</v>
      </c>
      <c r="C75" s="36">
        <v>0</v>
      </c>
      <c r="D75" s="36">
        <v>1500</v>
      </c>
      <c r="E75" s="54">
        <v>1000</v>
      </c>
      <c r="F75" s="37">
        <f t="shared" si="23"/>
        <v>2500</v>
      </c>
    </row>
    <row r="76" spans="1:6" x14ac:dyDescent="0.2">
      <c r="A76" s="58"/>
      <c r="B76" s="35" t="s">
        <v>156</v>
      </c>
      <c r="C76" s="36">
        <v>0</v>
      </c>
      <c r="D76" s="36">
        <v>5400</v>
      </c>
      <c r="E76" s="54">
        <v>3600</v>
      </c>
      <c r="F76" s="37">
        <f t="shared" si="23"/>
        <v>9000</v>
      </c>
    </row>
    <row r="77" spans="1:6" x14ac:dyDescent="0.2">
      <c r="A77" s="58"/>
      <c r="B77" s="31" t="s">
        <v>16</v>
      </c>
      <c r="C77" s="41">
        <f>SUM(C78:C83)</f>
        <v>0</v>
      </c>
      <c r="D77" s="41">
        <f>SUM(D78:D83)</f>
        <v>35000</v>
      </c>
      <c r="E77" s="41">
        <f>SUM(E78:E83)</f>
        <v>52500</v>
      </c>
      <c r="F77" s="46">
        <f>SUM(F78:F83)</f>
        <v>87500</v>
      </c>
    </row>
    <row r="78" spans="1:6" x14ac:dyDescent="0.2">
      <c r="A78" s="58"/>
      <c r="B78" s="32" t="s">
        <v>157</v>
      </c>
      <c r="C78" s="33">
        <v>0</v>
      </c>
      <c r="D78" s="33">
        <v>16000</v>
      </c>
      <c r="E78" s="33">
        <v>24000</v>
      </c>
      <c r="F78" s="34">
        <f>SUM(C78:E78)</f>
        <v>40000</v>
      </c>
    </row>
    <row r="79" spans="1:6" x14ac:dyDescent="0.2">
      <c r="A79" s="58"/>
      <c r="B79" s="35" t="s">
        <v>158</v>
      </c>
      <c r="C79" s="36">
        <v>0</v>
      </c>
      <c r="D79" s="36">
        <v>5200</v>
      </c>
      <c r="E79" s="36">
        <v>7800</v>
      </c>
      <c r="F79" s="37">
        <f t="shared" ref="F79:F83" si="24">SUM(C79:E79)</f>
        <v>13000</v>
      </c>
    </row>
    <row r="80" spans="1:6" x14ac:dyDescent="0.2">
      <c r="A80" s="58"/>
      <c r="B80" s="35" t="s">
        <v>159</v>
      </c>
      <c r="C80" s="36">
        <v>0</v>
      </c>
      <c r="D80" s="36">
        <v>2000</v>
      </c>
      <c r="E80" s="36">
        <v>3000</v>
      </c>
      <c r="F80" s="37">
        <f t="shared" si="24"/>
        <v>5000</v>
      </c>
    </row>
    <row r="81" spans="1:6" x14ac:dyDescent="0.2">
      <c r="A81" s="58"/>
      <c r="B81" s="35" t="s">
        <v>160</v>
      </c>
      <c r="C81" s="36">
        <v>0</v>
      </c>
      <c r="D81" s="36">
        <v>1600</v>
      </c>
      <c r="E81" s="36">
        <v>2400</v>
      </c>
      <c r="F81" s="37">
        <f t="shared" si="24"/>
        <v>4000</v>
      </c>
    </row>
    <row r="82" spans="1:6" x14ac:dyDescent="0.2">
      <c r="A82" s="58"/>
      <c r="B82" s="35" t="s">
        <v>161</v>
      </c>
      <c r="C82" s="36">
        <v>0</v>
      </c>
      <c r="D82" s="36">
        <v>8800</v>
      </c>
      <c r="E82" s="36">
        <v>13200</v>
      </c>
      <c r="F82" s="37">
        <f t="shared" si="24"/>
        <v>22000</v>
      </c>
    </row>
    <row r="83" spans="1:6" x14ac:dyDescent="0.2">
      <c r="A83" s="58"/>
      <c r="B83" s="35" t="s">
        <v>162</v>
      </c>
      <c r="C83" s="36">
        <v>0</v>
      </c>
      <c r="D83" s="36">
        <v>1400</v>
      </c>
      <c r="E83" s="36">
        <v>2100</v>
      </c>
      <c r="F83" s="37">
        <f t="shared" si="24"/>
        <v>3500</v>
      </c>
    </row>
    <row r="84" spans="1:6" x14ac:dyDescent="0.2">
      <c r="A84" s="58"/>
      <c r="B84" s="31" t="s">
        <v>37</v>
      </c>
      <c r="C84" s="53">
        <f>SUM(C85:C90)</f>
        <v>0</v>
      </c>
      <c r="D84" s="41">
        <f t="shared" ref="D84" si="25">SUM(D85:D90)</f>
        <v>40850</v>
      </c>
      <c r="E84" s="42">
        <f t="shared" ref="E84" si="26">SUM(E85:E90)</f>
        <v>40850</v>
      </c>
      <c r="F84" s="42">
        <f t="shared" ref="F84" si="27">SUM(F85:F90)</f>
        <v>81700</v>
      </c>
    </row>
    <row r="85" spans="1:6" x14ac:dyDescent="0.2">
      <c r="A85" s="58"/>
      <c r="B85" s="32" t="s">
        <v>163</v>
      </c>
      <c r="C85" s="57">
        <v>0</v>
      </c>
      <c r="D85" s="33">
        <v>1600</v>
      </c>
      <c r="E85" s="56">
        <v>1600</v>
      </c>
      <c r="F85" s="56">
        <f t="shared" ref="F85:F90" si="28">SUM(C85:E85)</f>
        <v>3200</v>
      </c>
    </row>
    <row r="86" spans="1:6" x14ac:dyDescent="0.2">
      <c r="A86" s="58"/>
      <c r="B86" s="35" t="s">
        <v>164</v>
      </c>
      <c r="C86" s="51">
        <v>0</v>
      </c>
      <c r="D86" s="36">
        <v>19500</v>
      </c>
      <c r="E86" s="54">
        <v>19500</v>
      </c>
      <c r="F86" s="54">
        <f t="shared" si="28"/>
        <v>39000</v>
      </c>
    </row>
    <row r="87" spans="1:6" x14ac:dyDescent="0.2">
      <c r="A87" s="58"/>
      <c r="B87" s="35" t="s">
        <v>165</v>
      </c>
      <c r="C87" s="51">
        <v>0</v>
      </c>
      <c r="D87" s="36">
        <v>3500</v>
      </c>
      <c r="E87" s="54">
        <v>3500</v>
      </c>
      <c r="F87" s="54">
        <f t="shared" si="28"/>
        <v>7000</v>
      </c>
    </row>
    <row r="88" spans="1:6" x14ac:dyDescent="0.2">
      <c r="A88" s="58"/>
      <c r="B88" s="35" t="s">
        <v>166</v>
      </c>
      <c r="C88" s="51">
        <v>0</v>
      </c>
      <c r="D88" s="36">
        <v>2500</v>
      </c>
      <c r="E88" s="54">
        <v>2500</v>
      </c>
      <c r="F88" s="54">
        <f t="shared" si="28"/>
        <v>5000</v>
      </c>
    </row>
    <row r="89" spans="1:6" x14ac:dyDescent="0.2">
      <c r="A89" s="58"/>
      <c r="B89" s="35" t="s">
        <v>167</v>
      </c>
      <c r="C89" s="51">
        <v>0</v>
      </c>
      <c r="D89" s="36">
        <v>10000</v>
      </c>
      <c r="E89" s="54">
        <v>10000</v>
      </c>
      <c r="F89" s="54">
        <f t="shared" si="28"/>
        <v>20000</v>
      </c>
    </row>
    <row r="90" spans="1:6" x14ac:dyDescent="0.2">
      <c r="A90" s="58"/>
      <c r="B90" s="38" t="s">
        <v>168</v>
      </c>
      <c r="C90" s="52">
        <v>0</v>
      </c>
      <c r="D90" s="39">
        <v>3750</v>
      </c>
      <c r="E90" s="55">
        <v>3750</v>
      </c>
      <c r="F90" s="55">
        <f t="shared" si="28"/>
        <v>7500</v>
      </c>
    </row>
    <row r="91" spans="1:6" x14ac:dyDescent="0.2">
      <c r="A91" s="29" t="s">
        <v>18</v>
      </c>
      <c r="B91" s="14" t="s">
        <v>96</v>
      </c>
      <c r="C91" s="17">
        <f>SUM(C92:C97)</f>
        <v>9400</v>
      </c>
      <c r="D91" s="17">
        <f t="shared" ref="D91:F91" si="29">SUM(D92:D97)</f>
        <v>4300</v>
      </c>
      <c r="E91" s="17">
        <f t="shared" si="29"/>
        <v>0</v>
      </c>
      <c r="F91" s="25">
        <f t="shared" si="29"/>
        <v>13700</v>
      </c>
    </row>
    <row r="92" spans="1:6" x14ac:dyDescent="0.2">
      <c r="A92" s="30"/>
      <c r="B92" s="28" t="s">
        <v>97</v>
      </c>
      <c r="C92" s="26">
        <v>2500</v>
      </c>
      <c r="D92" s="26">
        <v>0</v>
      </c>
      <c r="E92" s="26">
        <v>0</v>
      </c>
      <c r="F92" s="27">
        <f t="shared" si="12"/>
        <v>2500</v>
      </c>
    </row>
    <row r="93" spans="1:6" x14ac:dyDescent="0.2">
      <c r="A93" s="30"/>
      <c r="B93" s="10" t="s">
        <v>98</v>
      </c>
      <c r="C93" s="7">
        <v>1300</v>
      </c>
      <c r="D93" s="7">
        <v>0</v>
      </c>
      <c r="E93" s="7">
        <v>0</v>
      </c>
      <c r="F93" s="23">
        <f t="shared" si="12"/>
        <v>1300</v>
      </c>
    </row>
    <row r="94" spans="1:6" x14ac:dyDescent="0.2">
      <c r="A94" s="30"/>
      <c r="B94" s="10" t="s">
        <v>99</v>
      </c>
      <c r="C94" s="7">
        <v>2200</v>
      </c>
      <c r="D94" s="7">
        <v>0</v>
      </c>
      <c r="E94" s="7">
        <v>0</v>
      </c>
      <c r="F94" s="23">
        <f t="shared" si="12"/>
        <v>2200</v>
      </c>
    </row>
    <row r="95" spans="1:6" x14ac:dyDescent="0.2">
      <c r="A95" s="30"/>
      <c r="B95" s="10" t="s">
        <v>100</v>
      </c>
      <c r="C95" s="7">
        <v>2400</v>
      </c>
      <c r="D95" s="7">
        <v>2000</v>
      </c>
      <c r="E95" s="7">
        <v>0</v>
      </c>
      <c r="F95" s="23">
        <f t="shared" si="12"/>
        <v>4400</v>
      </c>
    </row>
    <row r="96" spans="1:6" x14ac:dyDescent="0.2">
      <c r="A96" s="30"/>
      <c r="B96" s="10" t="s">
        <v>101</v>
      </c>
      <c r="C96" s="7">
        <v>1000</v>
      </c>
      <c r="D96" s="7">
        <v>800</v>
      </c>
      <c r="E96" s="7">
        <v>0</v>
      </c>
      <c r="F96" s="23">
        <f t="shared" si="12"/>
        <v>1800</v>
      </c>
    </row>
    <row r="97" spans="1:6" x14ac:dyDescent="0.2">
      <c r="A97" s="30"/>
      <c r="B97" s="11" t="s">
        <v>24</v>
      </c>
      <c r="C97" s="9">
        <v>0</v>
      </c>
      <c r="D97" s="9">
        <v>1500</v>
      </c>
      <c r="E97" s="9">
        <v>0</v>
      </c>
      <c r="F97" s="24">
        <f t="shared" si="12"/>
        <v>1500</v>
      </c>
    </row>
    <row r="98" spans="1:6" x14ac:dyDescent="0.2">
      <c r="A98" s="30"/>
      <c r="B98" s="31" t="s">
        <v>19</v>
      </c>
      <c r="C98" s="41">
        <f>SUM(C99:C101)</f>
        <v>0</v>
      </c>
      <c r="D98" s="41">
        <f t="shared" ref="D98:F98" si="30">SUM(D99:D101)</f>
        <v>140000</v>
      </c>
      <c r="E98" s="41">
        <f t="shared" si="30"/>
        <v>0</v>
      </c>
      <c r="F98" s="46">
        <f t="shared" si="30"/>
        <v>140000</v>
      </c>
    </row>
    <row r="99" spans="1:6" x14ac:dyDescent="0.2">
      <c r="A99" s="30"/>
      <c r="B99" s="35" t="s">
        <v>140</v>
      </c>
      <c r="C99" s="36">
        <v>0</v>
      </c>
      <c r="D99" s="36">
        <f>12000*10</f>
        <v>120000</v>
      </c>
      <c r="E99" s="36">
        <v>0</v>
      </c>
      <c r="F99" s="37">
        <f>SUM(C99:E99)</f>
        <v>120000</v>
      </c>
    </row>
    <row r="100" spans="1:6" x14ac:dyDescent="0.2">
      <c r="A100" s="30"/>
      <c r="B100" s="35" t="s">
        <v>141</v>
      </c>
      <c r="C100" s="36">
        <v>0</v>
      </c>
      <c r="D100" s="36">
        <f>1000*10</f>
        <v>10000</v>
      </c>
      <c r="E100" s="36">
        <v>0</v>
      </c>
      <c r="F100" s="37">
        <f>SUM(C100:E100)</f>
        <v>10000</v>
      </c>
    </row>
    <row r="101" spans="1:6" x14ac:dyDescent="0.2">
      <c r="A101" s="30"/>
      <c r="B101" s="38" t="s">
        <v>142</v>
      </c>
      <c r="C101" s="39">
        <v>0</v>
      </c>
      <c r="D101" s="39">
        <f>1000*10</f>
        <v>10000</v>
      </c>
      <c r="E101" s="39">
        <v>0</v>
      </c>
      <c r="F101" s="40">
        <f>SUM(C101:E101)</f>
        <v>10000</v>
      </c>
    </row>
    <row r="102" spans="1:6" x14ac:dyDescent="0.2">
      <c r="A102" s="30"/>
      <c r="B102" s="14" t="s">
        <v>39</v>
      </c>
      <c r="C102" s="17">
        <f>SUM(C103:C108)</f>
        <v>0</v>
      </c>
      <c r="D102" s="17">
        <f t="shared" ref="D102:F102" si="31">SUM(D103:D108)</f>
        <v>14450</v>
      </c>
      <c r="E102" s="17">
        <f t="shared" si="31"/>
        <v>0</v>
      </c>
      <c r="F102" s="25">
        <f t="shared" si="31"/>
        <v>14450</v>
      </c>
    </row>
    <row r="103" spans="1:6" x14ac:dyDescent="0.2">
      <c r="A103" s="30"/>
      <c r="B103" s="28" t="s">
        <v>102</v>
      </c>
      <c r="C103" s="26">
        <v>0</v>
      </c>
      <c r="D103" s="26">
        <v>1950</v>
      </c>
      <c r="E103" s="26">
        <v>0</v>
      </c>
      <c r="F103" s="27">
        <f t="shared" si="12"/>
        <v>1950</v>
      </c>
    </row>
    <row r="104" spans="1:6" x14ac:dyDescent="0.2">
      <c r="A104" s="30"/>
      <c r="B104" s="10" t="s">
        <v>103</v>
      </c>
      <c r="C104" s="7">
        <v>0</v>
      </c>
      <c r="D104" s="7">
        <v>2800</v>
      </c>
      <c r="E104" s="7">
        <v>0</v>
      </c>
      <c r="F104" s="23">
        <f t="shared" si="12"/>
        <v>2800</v>
      </c>
    </row>
    <row r="105" spans="1:6" x14ac:dyDescent="0.2">
      <c r="A105" s="30"/>
      <c r="B105" s="10" t="s">
        <v>104</v>
      </c>
      <c r="C105" s="7">
        <v>0</v>
      </c>
      <c r="D105" s="7">
        <v>5000</v>
      </c>
      <c r="E105" s="7">
        <v>0</v>
      </c>
      <c r="F105" s="23">
        <f t="shared" si="12"/>
        <v>5000</v>
      </c>
    </row>
    <row r="106" spans="1:6" x14ac:dyDescent="0.2">
      <c r="A106" s="30"/>
      <c r="B106" s="10" t="s">
        <v>105</v>
      </c>
      <c r="C106" s="7">
        <v>0</v>
      </c>
      <c r="D106" s="7">
        <v>2000</v>
      </c>
      <c r="E106" s="7">
        <v>0</v>
      </c>
      <c r="F106" s="23">
        <f t="shared" si="12"/>
        <v>2000</v>
      </c>
    </row>
    <row r="107" spans="1:6" x14ac:dyDescent="0.2">
      <c r="A107" s="30"/>
      <c r="B107" s="10" t="s">
        <v>106</v>
      </c>
      <c r="C107" s="7">
        <v>0</v>
      </c>
      <c r="D107" s="7">
        <v>1500</v>
      </c>
      <c r="E107" s="7">
        <v>0</v>
      </c>
      <c r="F107" s="23">
        <f t="shared" si="12"/>
        <v>1500</v>
      </c>
    </row>
    <row r="108" spans="1:6" x14ac:dyDescent="0.2">
      <c r="A108" s="30"/>
      <c r="B108" s="10" t="s">
        <v>107</v>
      </c>
      <c r="C108" s="7">
        <v>0</v>
      </c>
      <c r="D108" s="7">
        <v>1200</v>
      </c>
      <c r="E108" s="7">
        <v>0</v>
      </c>
      <c r="F108" s="23">
        <f t="shared" si="12"/>
        <v>1200</v>
      </c>
    </row>
    <row r="109" spans="1:6" x14ac:dyDescent="0.2">
      <c r="A109" s="30"/>
      <c r="B109" s="31" t="s">
        <v>20</v>
      </c>
      <c r="C109" s="41">
        <f>SUM(C110:C115)</f>
        <v>0</v>
      </c>
      <c r="D109" s="41">
        <f t="shared" ref="D109" si="32">SUM(D110:D115)</f>
        <v>30120</v>
      </c>
      <c r="E109" s="41">
        <f t="shared" ref="E109" si="33">SUM(E110:E115)</f>
        <v>20080</v>
      </c>
      <c r="F109" s="42">
        <f t="shared" ref="F109" si="34">SUM(F110:F115)</f>
        <v>50200</v>
      </c>
    </row>
    <row r="110" spans="1:6" x14ac:dyDescent="0.2">
      <c r="A110" s="30"/>
      <c r="B110" s="35" t="s">
        <v>169</v>
      </c>
      <c r="C110" s="51">
        <v>0</v>
      </c>
      <c r="D110" s="36">
        <v>1620</v>
      </c>
      <c r="E110" s="36">
        <v>1080</v>
      </c>
      <c r="F110" s="54">
        <f>SUM(C110:E110)</f>
        <v>2700</v>
      </c>
    </row>
    <row r="111" spans="1:6" x14ac:dyDescent="0.2">
      <c r="A111" s="30"/>
      <c r="B111" s="35" t="s">
        <v>170</v>
      </c>
      <c r="C111" s="51">
        <v>0</v>
      </c>
      <c r="D111" s="36">
        <v>11700</v>
      </c>
      <c r="E111" s="36">
        <v>7800</v>
      </c>
      <c r="F111" s="54">
        <f t="shared" ref="F111:F115" si="35">SUM(C111:E111)</f>
        <v>19500</v>
      </c>
    </row>
    <row r="112" spans="1:6" x14ac:dyDescent="0.2">
      <c r="A112" s="30"/>
      <c r="B112" s="35" t="s">
        <v>171</v>
      </c>
      <c r="C112" s="51">
        <v>0</v>
      </c>
      <c r="D112" s="36">
        <v>1500</v>
      </c>
      <c r="E112" s="36">
        <v>1000</v>
      </c>
      <c r="F112" s="54">
        <f t="shared" si="35"/>
        <v>2500</v>
      </c>
    </row>
    <row r="113" spans="1:6" x14ac:dyDescent="0.2">
      <c r="A113" s="30"/>
      <c r="B113" s="35" t="s">
        <v>172</v>
      </c>
      <c r="C113" s="51">
        <v>0</v>
      </c>
      <c r="D113" s="36">
        <v>4500</v>
      </c>
      <c r="E113" s="36">
        <v>3000</v>
      </c>
      <c r="F113" s="54">
        <f t="shared" si="35"/>
        <v>7500</v>
      </c>
    </row>
    <row r="114" spans="1:6" x14ac:dyDescent="0.2">
      <c r="A114" s="30"/>
      <c r="B114" s="35" t="s">
        <v>173</v>
      </c>
      <c r="C114" s="51">
        <v>0</v>
      </c>
      <c r="D114" s="36">
        <v>8700</v>
      </c>
      <c r="E114" s="36">
        <v>5800</v>
      </c>
      <c r="F114" s="54">
        <f t="shared" si="35"/>
        <v>14500</v>
      </c>
    </row>
    <row r="115" spans="1:6" x14ac:dyDescent="0.2">
      <c r="A115" s="59"/>
      <c r="B115" s="38" t="s">
        <v>174</v>
      </c>
      <c r="C115" s="52">
        <v>0</v>
      </c>
      <c r="D115" s="39">
        <v>2100</v>
      </c>
      <c r="E115" s="39">
        <v>1400</v>
      </c>
      <c r="F115" s="55">
        <f t="shared" si="35"/>
        <v>3500</v>
      </c>
    </row>
    <row r="116" spans="1:6" x14ac:dyDescent="0.2">
      <c r="A116" s="29" t="s">
        <v>21</v>
      </c>
      <c r="B116" s="14" t="s">
        <v>22</v>
      </c>
      <c r="C116" s="17">
        <f>SUM(C117:C122)</f>
        <v>8800</v>
      </c>
      <c r="D116" s="17">
        <f t="shared" ref="D116:F116" si="36">SUM(D117:D122)</f>
        <v>5500</v>
      </c>
      <c r="E116" s="17">
        <f t="shared" si="36"/>
        <v>0</v>
      </c>
      <c r="F116" s="25">
        <f t="shared" si="36"/>
        <v>14300</v>
      </c>
    </row>
    <row r="117" spans="1:6" x14ac:dyDescent="0.2">
      <c r="A117" s="30"/>
      <c r="B117" s="28" t="s">
        <v>108</v>
      </c>
      <c r="C117" s="26">
        <v>2300</v>
      </c>
      <c r="D117" s="26">
        <v>0</v>
      </c>
      <c r="E117" s="26">
        <v>0</v>
      </c>
      <c r="F117" s="27">
        <f t="shared" si="12"/>
        <v>2300</v>
      </c>
    </row>
    <row r="118" spans="1:6" x14ac:dyDescent="0.2">
      <c r="A118" s="30"/>
      <c r="B118" s="10" t="s">
        <v>109</v>
      </c>
      <c r="C118" s="7">
        <v>2500</v>
      </c>
      <c r="D118" s="7">
        <v>0</v>
      </c>
      <c r="E118" s="7">
        <v>0</v>
      </c>
      <c r="F118" s="23">
        <f t="shared" si="12"/>
        <v>2500</v>
      </c>
    </row>
    <row r="119" spans="1:6" x14ac:dyDescent="0.2">
      <c r="A119" s="30"/>
      <c r="B119" s="10" t="s">
        <v>110</v>
      </c>
      <c r="C119" s="7">
        <v>4000</v>
      </c>
      <c r="D119" s="7">
        <v>0</v>
      </c>
      <c r="E119" s="7">
        <v>0</v>
      </c>
      <c r="F119" s="23">
        <f t="shared" si="12"/>
        <v>4000</v>
      </c>
    </row>
    <row r="120" spans="1:6" x14ac:dyDescent="0.2">
      <c r="A120" s="30"/>
      <c r="B120" s="10" t="s">
        <v>111</v>
      </c>
      <c r="C120" s="7">
        <v>0</v>
      </c>
      <c r="D120" s="7">
        <v>2300</v>
      </c>
      <c r="E120" s="7">
        <v>0</v>
      </c>
      <c r="F120" s="23">
        <f t="shared" si="12"/>
        <v>2300</v>
      </c>
    </row>
    <row r="121" spans="1:6" x14ac:dyDescent="0.2">
      <c r="A121" s="30"/>
      <c r="B121" s="10" t="s">
        <v>112</v>
      </c>
      <c r="C121" s="7">
        <v>0</v>
      </c>
      <c r="D121" s="7">
        <v>1500</v>
      </c>
      <c r="E121" s="7">
        <v>0</v>
      </c>
      <c r="F121" s="23">
        <f t="shared" si="12"/>
        <v>1500</v>
      </c>
    </row>
    <row r="122" spans="1:6" x14ac:dyDescent="0.2">
      <c r="A122" s="30"/>
      <c r="B122" s="11" t="s">
        <v>113</v>
      </c>
      <c r="C122" s="9">
        <v>0</v>
      </c>
      <c r="D122" s="9">
        <v>1700</v>
      </c>
      <c r="E122" s="9">
        <v>0</v>
      </c>
      <c r="F122" s="24">
        <f t="shared" si="12"/>
        <v>1700</v>
      </c>
    </row>
    <row r="123" spans="1:6" x14ac:dyDescent="0.2">
      <c r="A123" s="30"/>
      <c r="B123" s="14" t="s">
        <v>23</v>
      </c>
      <c r="C123" s="15">
        <f>SUM(C124:C129)</f>
        <v>0</v>
      </c>
      <c r="D123" s="15">
        <f t="shared" ref="D123:F123" si="37">SUM(D124:D129)</f>
        <v>25900</v>
      </c>
      <c r="E123" s="15">
        <f t="shared" si="37"/>
        <v>0</v>
      </c>
      <c r="F123" s="22">
        <f t="shared" si="37"/>
        <v>25900</v>
      </c>
    </row>
    <row r="124" spans="1:6" x14ac:dyDescent="0.2">
      <c r="A124" s="30"/>
      <c r="B124" s="28" t="s">
        <v>114</v>
      </c>
      <c r="C124" s="26">
        <v>0</v>
      </c>
      <c r="D124" s="26">
        <v>2800</v>
      </c>
      <c r="E124" s="26">
        <v>0</v>
      </c>
      <c r="F124" s="27">
        <f t="shared" si="12"/>
        <v>2800</v>
      </c>
    </row>
    <row r="125" spans="1:6" x14ac:dyDescent="0.2">
      <c r="A125" s="30"/>
      <c r="B125" s="10" t="s">
        <v>115</v>
      </c>
      <c r="C125" s="7">
        <v>0</v>
      </c>
      <c r="D125" s="7">
        <v>2700</v>
      </c>
      <c r="E125" s="7">
        <v>0</v>
      </c>
      <c r="F125" s="23">
        <f t="shared" si="12"/>
        <v>2700</v>
      </c>
    </row>
    <row r="126" spans="1:6" x14ac:dyDescent="0.2">
      <c r="A126" s="30"/>
      <c r="B126" s="10" t="s">
        <v>116</v>
      </c>
      <c r="C126" s="7">
        <v>0</v>
      </c>
      <c r="D126" s="7">
        <v>2500</v>
      </c>
      <c r="E126" s="7">
        <v>0</v>
      </c>
      <c r="F126" s="23">
        <f t="shared" si="12"/>
        <v>2500</v>
      </c>
    </row>
    <row r="127" spans="1:6" x14ac:dyDescent="0.2">
      <c r="A127" s="30"/>
      <c r="B127" s="10" t="s">
        <v>117</v>
      </c>
      <c r="C127" s="7">
        <v>0</v>
      </c>
      <c r="D127" s="7">
        <v>14400</v>
      </c>
      <c r="E127" s="7">
        <v>0</v>
      </c>
      <c r="F127" s="23">
        <f t="shared" si="12"/>
        <v>14400</v>
      </c>
    </row>
    <row r="128" spans="1:6" x14ac:dyDescent="0.2">
      <c r="A128" s="30"/>
      <c r="B128" s="10" t="s">
        <v>118</v>
      </c>
      <c r="C128" s="7">
        <v>0</v>
      </c>
      <c r="D128" s="7">
        <v>1800</v>
      </c>
      <c r="E128" s="7">
        <v>0</v>
      </c>
      <c r="F128" s="23">
        <f t="shared" si="12"/>
        <v>1800</v>
      </c>
    </row>
    <row r="129" spans="1:6" x14ac:dyDescent="0.2">
      <c r="A129" s="30"/>
      <c r="B129" s="10" t="s">
        <v>24</v>
      </c>
      <c r="C129" s="7">
        <v>0</v>
      </c>
      <c r="D129" s="7">
        <v>1700</v>
      </c>
      <c r="E129" s="7">
        <v>0</v>
      </c>
      <c r="F129" s="23">
        <f t="shared" si="12"/>
        <v>1700</v>
      </c>
    </row>
    <row r="130" spans="1:6" x14ac:dyDescent="0.2">
      <c r="A130" s="43" t="s">
        <v>24</v>
      </c>
      <c r="B130" s="14" t="s">
        <v>124</v>
      </c>
      <c r="C130" s="15">
        <f>SUM(C131:C135)</f>
        <v>0</v>
      </c>
      <c r="D130" s="15">
        <f t="shared" ref="D130:F130" si="38">SUM(D131:D135)</f>
        <v>15000</v>
      </c>
      <c r="E130" s="15">
        <f t="shared" si="38"/>
        <v>0</v>
      </c>
      <c r="F130" s="22">
        <f t="shared" si="38"/>
        <v>15000</v>
      </c>
    </row>
    <row r="131" spans="1:6" x14ac:dyDescent="0.2">
      <c r="A131" s="44"/>
      <c r="B131" s="28" t="s">
        <v>119</v>
      </c>
      <c r="C131" s="26">
        <v>0</v>
      </c>
      <c r="D131" s="26">
        <v>2300</v>
      </c>
      <c r="E131" s="26">
        <v>0</v>
      </c>
      <c r="F131" s="27">
        <f t="shared" si="12"/>
        <v>2300</v>
      </c>
    </row>
    <row r="132" spans="1:6" x14ac:dyDescent="0.2">
      <c r="A132" s="44"/>
      <c r="B132" s="10" t="s">
        <v>120</v>
      </c>
      <c r="C132" s="7">
        <v>0</v>
      </c>
      <c r="D132" s="7">
        <v>6200</v>
      </c>
      <c r="E132" s="7">
        <v>0</v>
      </c>
      <c r="F132" s="47">
        <f t="shared" si="12"/>
        <v>6200</v>
      </c>
    </row>
    <row r="133" spans="1:6" x14ac:dyDescent="0.2">
      <c r="A133" s="44"/>
      <c r="B133" s="10" t="s">
        <v>121</v>
      </c>
      <c r="C133" s="7">
        <v>0</v>
      </c>
      <c r="D133" s="7">
        <v>3000</v>
      </c>
      <c r="E133" s="7">
        <v>0</v>
      </c>
      <c r="F133" s="23">
        <f t="shared" si="12"/>
        <v>3000</v>
      </c>
    </row>
    <row r="134" spans="1:6" x14ac:dyDescent="0.2">
      <c r="A134" s="44"/>
      <c r="B134" s="10" t="s">
        <v>122</v>
      </c>
      <c r="C134" s="7">
        <v>0</v>
      </c>
      <c r="D134" s="7">
        <v>2000</v>
      </c>
      <c r="E134" s="7">
        <v>0</v>
      </c>
      <c r="F134" s="23">
        <f t="shared" si="12"/>
        <v>2000</v>
      </c>
    </row>
    <row r="135" spans="1:6" x14ac:dyDescent="0.2">
      <c r="A135" s="44"/>
      <c r="B135" s="10" t="s">
        <v>123</v>
      </c>
      <c r="C135" s="7">
        <v>0</v>
      </c>
      <c r="D135" s="7">
        <v>1500</v>
      </c>
      <c r="E135" s="7">
        <v>0</v>
      </c>
      <c r="F135" s="24">
        <f t="shared" si="12"/>
        <v>1500</v>
      </c>
    </row>
    <row r="136" spans="1:6" x14ac:dyDescent="0.2">
      <c r="A136" s="44"/>
      <c r="B136" s="49" t="s">
        <v>130</v>
      </c>
      <c r="C136" s="15">
        <f>SUM(C137:C141)</f>
        <v>0</v>
      </c>
      <c r="D136" s="15">
        <f t="shared" ref="D136:F136" si="39">SUM(D137:D141)</f>
        <v>0</v>
      </c>
      <c r="E136" s="16">
        <f t="shared" si="39"/>
        <v>18100</v>
      </c>
      <c r="F136" s="22">
        <f t="shared" si="39"/>
        <v>18100</v>
      </c>
    </row>
    <row r="137" spans="1:6" x14ac:dyDescent="0.2">
      <c r="A137" s="44"/>
      <c r="B137" s="28" t="s">
        <v>125</v>
      </c>
      <c r="C137" s="26">
        <v>0</v>
      </c>
      <c r="D137" s="26">
        <v>0</v>
      </c>
      <c r="E137" s="48">
        <v>2500</v>
      </c>
      <c r="F137" s="48">
        <f t="shared" si="12"/>
        <v>2500</v>
      </c>
    </row>
    <row r="138" spans="1:6" x14ac:dyDescent="0.2">
      <c r="A138" s="44"/>
      <c r="B138" s="10" t="s">
        <v>120</v>
      </c>
      <c r="C138" s="7">
        <v>0</v>
      </c>
      <c r="D138" s="7">
        <v>0</v>
      </c>
      <c r="E138" s="8">
        <v>7500</v>
      </c>
      <c r="F138" s="8">
        <f t="shared" si="12"/>
        <v>7500</v>
      </c>
    </row>
    <row r="139" spans="1:6" x14ac:dyDescent="0.2">
      <c r="A139" s="44"/>
      <c r="B139" s="10" t="s">
        <v>126</v>
      </c>
      <c r="C139" s="7">
        <v>0</v>
      </c>
      <c r="D139" s="7">
        <v>0</v>
      </c>
      <c r="E139" s="8">
        <v>3700</v>
      </c>
      <c r="F139" s="8">
        <f t="shared" si="12"/>
        <v>3700</v>
      </c>
    </row>
    <row r="140" spans="1:6" x14ac:dyDescent="0.2">
      <c r="A140" s="44"/>
      <c r="B140" s="10" t="s">
        <v>127</v>
      </c>
      <c r="C140" s="7">
        <v>0</v>
      </c>
      <c r="D140" s="7">
        <v>0</v>
      </c>
      <c r="E140" s="8">
        <v>2700</v>
      </c>
      <c r="F140" s="8">
        <f t="shared" si="12"/>
        <v>2700</v>
      </c>
    </row>
    <row r="141" spans="1:6" x14ac:dyDescent="0.2">
      <c r="A141" s="44"/>
      <c r="B141" s="10" t="s">
        <v>128</v>
      </c>
      <c r="C141" s="7">
        <v>0</v>
      </c>
      <c r="D141" s="7">
        <v>0</v>
      </c>
      <c r="E141" s="8">
        <v>1700</v>
      </c>
      <c r="F141" s="8">
        <f t="shared" si="12"/>
        <v>1700</v>
      </c>
    </row>
    <row r="142" spans="1:6" x14ac:dyDescent="0.2">
      <c r="A142" s="44"/>
      <c r="B142" s="14" t="s">
        <v>129</v>
      </c>
      <c r="C142" s="15">
        <f>SUM(C143:C148)</f>
        <v>0</v>
      </c>
      <c r="D142" s="15">
        <f t="shared" ref="D142:F142" si="40">SUM(D143:D148)</f>
        <v>0</v>
      </c>
      <c r="E142" s="15">
        <f t="shared" si="40"/>
        <v>9500</v>
      </c>
      <c r="F142" s="22">
        <f t="shared" si="40"/>
        <v>9500</v>
      </c>
    </row>
    <row r="143" spans="1:6" x14ac:dyDescent="0.2">
      <c r="A143" s="44"/>
      <c r="B143" s="28" t="s">
        <v>131</v>
      </c>
      <c r="C143" s="26">
        <v>0</v>
      </c>
      <c r="D143" s="26">
        <v>0</v>
      </c>
      <c r="E143" s="26">
        <v>2200</v>
      </c>
      <c r="F143" s="27">
        <f t="shared" si="12"/>
        <v>2200</v>
      </c>
    </row>
    <row r="144" spans="1:6" x14ac:dyDescent="0.2">
      <c r="A144" s="44"/>
      <c r="B144" s="10" t="s">
        <v>132</v>
      </c>
      <c r="C144" s="7">
        <v>0</v>
      </c>
      <c r="D144" s="7">
        <v>0</v>
      </c>
      <c r="E144" s="7">
        <v>3000</v>
      </c>
      <c r="F144" s="23">
        <f t="shared" si="12"/>
        <v>3000</v>
      </c>
    </row>
    <row r="145" spans="1:6" x14ac:dyDescent="0.2">
      <c r="A145" s="44"/>
      <c r="B145" s="10" t="s">
        <v>133</v>
      </c>
      <c r="C145" s="7">
        <v>0</v>
      </c>
      <c r="D145" s="7">
        <v>0</v>
      </c>
      <c r="E145" s="7">
        <v>800</v>
      </c>
      <c r="F145" s="23">
        <f t="shared" si="12"/>
        <v>800</v>
      </c>
    </row>
    <row r="146" spans="1:6" x14ac:dyDescent="0.2">
      <c r="A146" s="44"/>
      <c r="B146" s="10" t="s">
        <v>134</v>
      </c>
      <c r="C146" s="7">
        <v>0</v>
      </c>
      <c r="D146" s="7">
        <v>0</v>
      </c>
      <c r="E146" s="7">
        <v>2000</v>
      </c>
      <c r="F146" s="23">
        <f t="shared" si="12"/>
        <v>2000</v>
      </c>
    </row>
    <row r="147" spans="1:6" x14ac:dyDescent="0.2">
      <c r="A147" s="44"/>
      <c r="B147" s="10" t="s">
        <v>135</v>
      </c>
      <c r="C147" s="7">
        <v>0</v>
      </c>
      <c r="D147" s="7">
        <v>0</v>
      </c>
      <c r="E147" s="7">
        <v>1000</v>
      </c>
      <c r="F147" s="23">
        <f t="shared" si="12"/>
        <v>1000</v>
      </c>
    </row>
    <row r="148" spans="1:6" x14ac:dyDescent="0.2">
      <c r="A148" s="45"/>
      <c r="B148" s="11" t="s">
        <v>136</v>
      </c>
      <c r="C148" s="9">
        <v>0</v>
      </c>
      <c r="D148" s="9">
        <v>0</v>
      </c>
      <c r="E148" s="9">
        <v>500</v>
      </c>
      <c r="F148" s="24">
        <f t="shared" si="12"/>
        <v>500</v>
      </c>
    </row>
  </sheetData>
  <mergeCells count="8">
    <mergeCell ref="A116:A129"/>
    <mergeCell ref="A130:A148"/>
    <mergeCell ref="A60:A90"/>
    <mergeCell ref="A91:A115"/>
    <mergeCell ref="A2:A12"/>
    <mergeCell ref="A13:A25"/>
    <mergeCell ref="A26:A39"/>
    <mergeCell ref="A40:A5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5DE253E138524582AA9489B5570C02" ma:contentTypeVersion="18" ma:contentTypeDescription="Create a new document." ma:contentTypeScope="" ma:versionID="00797e2301494953e948749b0f364f12">
  <xsd:schema xmlns:xsd="http://www.w3.org/2001/XMLSchema" xmlns:xs="http://www.w3.org/2001/XMLSchema" xmlns:p="http://schemas.microsoft.com/office/2006/metadata/properties" xmlns:ns2="6366134f-6091-4679-b6ef-07681379739b" xmlns:ns3="36c83d41-9559-47d7-b1b4-e81985425b08" xmlns:ns4="924e03da-392b-40b7-a690-9be2b37efc8d" targetNamespace="http://schemas.microsoft.com/office/2006/metadata/properties" ma:root="true" ma:fieldsID="90ea5d8552581f2ea9b9aa4fd3ff9d3e" ns2:_="" ns3:_="" ns4:_="">
    <xsd:import namespace="6366134f-6091-4679-b6ef-07681379739b"/>
    <xsd:import namespace="36c83d41-9559-47d7-b1b4-e81985425b08"/>
    <xsd:import namespace="924e03da-392b-40b7-a690-9be2b37efc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6134f-6091-4679-b6ef-076813797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abd7073-03bb-4f5f-ae43-47e02b55ae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c83d41-9559-47d7-b1b4-e81985425b0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e03da-392b-40b7-a690-9be2b37efc8d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9585e438-57ae-481d-8ee0-f4f209248b91}" ma:internalName="TaxCatchAll" ma:showField="CatchAllData" ma:web="924e03da-392b-40b7-a690-9be2b37efc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6134f-6091-4679-b6ef-07681379739b">
      <Terms xmlns="http://schemas.microsoft.com/office/infopath/2007/PartnerControls"/>
    </lcf76f155ced4ddcb4097134ff3c332f>
    <TaxCatchAll xmlns="924e03da-392b-40b7-a690-9be2b37efc8d" xsi:nil="true"/>
  </documentManagement>
</p:properties>
</file>

<file path=customXml/itemProps1.xml><?xml version="1.0" encoding="utf-8"?>
<ds:datastoreItem xmlns:ds="http://schemas.openxmlformats.org/officeDocument/2006/customXml" ds:itemID="{94747223-B042-424D-A310-940DBEBBC131}"/>
</file>

<file path=customXml/itemProps2.xml><?xml version="1.0" encoding="utf-8"?>
<ds:datastoreItem xmlns:ds="http://schemas.openxmlformats.org/officeDocument/2006/customXml" ds:itemID="{21E29DA4-FCFB-4F4D-849E-3FE0FEC4E347}"/>
</file>

<file path=customXml/itemProps3.xml><?xml version="1.0" encoding="utf-8"?>
<ds:datastoreItem xmlns:ds="http://schemas.openxmlformats.org/officeDocument/2006/customXml" ds:itemID="{7075EE16-82B7-46CA-AC33-8B7598E524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Timeline</vt:lpstr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D'Esposito</dc:creator>
  <cp:lastModifiedBy>Fabrizio D'Esposito</cp:lastModifiedBy>
  <dcterms:created xsi:type="dcterms:W3CDTF">2024-11-04T01:49:07Z</dcterms:created>
  <dcterms:modified xsi:type="dcterms:W3CDTF">2024-11-04T06:26:07Z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0x010100A05DE253E138524582AA9489B5570C02</vt:lpwstr>
  </property>
</Properties>
</file>